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210DD5C\share\01 天草青年の家\提出書類　各\"/>
    </mc:Choice>
  </mc:AlternateContent>
  <xr:revisionPtr revIDLastSave="0" documentId="13_ncr:1_{EB2E6912-564F-49D5-B4A2-CFBFC186BB99}" xr6:coauthVersionLast="47" xr6:coauthVersionMax="47" xr10:uidLastSave="{00000000-0000-0000-0000-000000000000}"/>
  <bookViews>
    <workbookView xWindow="-120" yWindow="-120" windowWidth="29040" windowHeight="15720" tabRatio="871" xr2:uid="{00000000-000D-0000-FFFF-FFFF00000000}"/>
  </bookViews>
  <sheets>
    <sheet name="料金確認表" sheetId="7" r:id="rId1"/>
  </sheets>
  <externalReferences>
    <externalReference r:id="rId2"/>
  </externalReferences>
  <definedNames>
    <definedName name="_xlnm.Print_Area" localSheetId="0">料金確認表!$A$2:$S$51</definedName>
    <definedName name="月">[1]list!$A$2:$A$13</definedName>
    <definedName name="都道府県">[1]list!$E$2:$E$48</definedName>
    <definedName name="日">[1]list!$B$2:$B$32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7" l="1"/>
  <c r="Q28" i="7"/>
  <c r="Q29" i="7"/>
  <c r="Q30" i="7"/>
  <c r="Q25" i="7"/>
  <c r="Q24" i="7"/>
  <c r="Q23" i="7"/>
  <c r="F51" i="7"/>
  <c r="F50" i="7"/>
  <c r="F49" i="7"/>
  <c r="F48" i="7"/>
  <c r="F40" i="7"/>
  <c r="A39" i="7"/>
  <c r="Q37" i="7"/>
  <c r="A37" i="7"/>
  <c r="Q36" i="7"/>
  <c r="F32" i="7"/>
  <c r="A31" i="7"/>
  <c r="A29" i="7"/>
  <c r="F24" i="7"/>
  <c r="A24" i="7"/>
  <c r="AE22" i="7"/>
  <c r="AD22" i="7"/>
  <c r="AC22" i="7"/>
  <c r="A22" i="7"/>
  <c r="AE21" i="7"/>
  <c r="AD21" i="7"/>
  <c r="AC21" i="7"/>
  <c r="AE20" i="7"/>
  <c r="AD20" i="7"/>
  <c r="Q19" i="7"/>
  <c r="AE18" i="7"/>
  <c r="AC18" i="7"/>
  <c r="Q18" i="7"/>
  <c r="Q17" i="7"/>
  <c r="Q16" i="7"/>
  <c r="AH13" i="7"/>
  <c r="AI13" i="7" s="1"/>
  <c r="D13" i="7"/>
  <c r="AH12" i="7"/>
  <c r="AI12" i="7" s="1"/>
  <c r="D12" i="7"/>
  <c r="AH11" i="7"/>
  <c r="AI11" i="7" s="1"/>
  <c r="D11" i="7"/>
  <c r="AH10" i="7"/>
  <c r="AI10" i="7" s="1"/>
  <c r="AK2" i="7"/>
  <c r="AB2" i="7"/>
  <c r="AB19" i="7"/>
  <c r="AB18" i="7"/>
  <c r="AG18" i="7" l="1"/>
  <c r="AG19" i="7" s="1"/>
  <c r="AG20" i="7" s="1"/>
  <c r="AI20" i="7" s="1"/>
  <c r="AJ20" i="7" s="1"/>
  <c r="AI19" i="7" l="1"/>
  <c r="AJ1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amakusa01</author>
  </authors>
  <commentList>
    <comment ref="G16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1日目と2日目に引率者が入れ替わる場合は、各自必要となります</t>
        </r>
      </text>
    </comment>
    <comment ref="J16" authorId="0" shapeId="0" xr:uid="{00000000-0006-0000-0100-000003000000}">
      <text>
        <r>
          <rPr>
            <b/>
            <sz val="12"/>
            <color indexed="81"/>
            <rFont val="MS P ゴシック"/>
            <family val="3"/>
            <charset val="128"/>
          </rPr>
          <t>活動の種類を選んでください。</t>
        </r>
      </text>
    </comment>
    <comment ref="C24" authorId="0" shapeId="0" xr:uid="{00000000-0006-0000-0100-000004000000}">
      <text>
        <r>
          <rPr>
            <b/>
            <sz val="10"/>
            <color indexed="81"/>
            <rFont val="MS P ゴシック"/>
            <family val="3"/>
            <charset val="128"/>
          </rPr>
          <t>弁当の種類を選んでください。</t>
        </r>
      </text>
    </comment>
  </commentList>
</comments>
</file>

<file path=xl/sharedStrings.xml><?xml version="1.0" encoding="utf-8"?>
<sst xmlns="http://schemas.openxmlformats.org/spreadsheetml/2006/main" count="225" uniqueCount="127">
  <si>
    <t>令和</t>
    <rPh sb="0" eb="2">
      <t>レイワ</t>
    </rPh>
    <phoneticPr fontId="1"/>
  </si>
  <si>
    <t>日</t>
    <rPh sb="0" eb="1">
      <t>ヒ</t>
    </rPh>
    <phoneticPr fontId="1"/>
  </si>
  <si>
    <t>引率者</t>
    <rPh sb="0" eb="3">
      <t>インソツシャ</t>
    </rPh>
    <phoneticPr fontId="1"/>
  </si>
  <si>
    <t>研修生</t>
    <rPh sb="0" eb="3">
      <t>ケンシュウセイ</t>
    </rPh>
    <phoneticPr fontId="1"/>
  </si>
  <si>
    <t>料金確認表</t>
    <rPh sb="0" eb="2">
      <t>リョウキン</t>
    </rPh>
    <rPh sb="2" eb="5">
      <t>カクニンヒョウ</t>
    </rPh>
    <phoneticPr fontId="1"/>
  </si>
  <si>
    <t xml:space="preserve">団体名 </t>
    <rPh sb="0" eb="3">
      <t>ダンタイメイ</t>
    </rPh>
    <phoneticPr fontId="1"/>
  </si>
  <si>
    <t>宿泊棟利用１泊につき</t>
    <rPh sb="0" eb="3">
      <t>シュクハクトウ</t>
    </rPh>
    <rPh sb="3" eb="5">
      <t>リヨウ</t>
    </rPh>
    <rPh sb="6" eb="7">
      <t>ハク</t>
    </rPh>
    <phoneticPr fontId="1"/>
  </si>
  <si>
    <t>一日利用（日帰り）</t>
    <rPh sb="0" eb="2">
      <t>イチニチ</t>
    </rPh>
    <rPh sb="2" eb="4">
      <t>リヨウ</t>
    </rPh>
    <rPh sb="5" eb="7">
      <t>ヒガエ</t>
    </rPh>
    <phoneticPr fontId="1"/>
  </si>
  <si>
    <t>未就学児</t>
    <rPh sb="0" eb="4">
      <t>ミシュウガクジ</t>
    </rPh>
    <phoneticPr fontId="1"/>
  </si>
  <si>
    <t>利用料免除者</t>
    <rPh sb="0" eb="3">
      <t>リヨウリョウ</t>
    </rPh>
    <rPh sb="3" eb="5">
      <t>メンジョ</t>
    </rPh>
    <rPh sb="5" eb="6">
      <t>シャ</t>
    </rPh>
    <phoneticPr fontId="1"/>
  </si>
  <si>
    <t>介護者</t>
    <rPh sb="0" eb="3">
      <t>カイゴシャ</t>
    </rPh>
    <phoneticPr fontId="1"/>
  </si>
  <si>
    <t>免除者</t>
    <rPh sb="0" eb="3">
      <t>メンジョシャ</t>
    </rPh>
    <phoneticPr fontId="1"/>
  </si>
  <si>
    <t>月</t>
    <rPh sb="0" eb="1">
      <t>ツキ</t>
    </rPh>
    <phoneticPr fontId="1"/>
  </si>
  <si>
    <t>無料</t>
    <rPh sb="0" eb="2">
      <t>ムリョウ</t>
    </rPh>
    <phoneticPr fontId="1"/>
  </si>
  <si>
    <t>100円</t>
    <rPh sb="3" eb="4">
      <t>エン</t>
    </rPh>
    <phoneticPr fontId="1"/>
  </si>
  <si>
    <t>50円</t>
    <rPh sb="2" eb="3">
      <t>エン</t>
    </rPh>
    <phoneticPr fontId="1"/>
  </si>
  <si>
    <t>食 事 代</t>
    <rPh sb="0" eb="1">
      <t>ショク</t>
    </rPh>
    <rPh sb="2" eb="3">
      <t>コト</t>
    </rPh>
    <rPh sb="4" eb="5">
      <t>ダイ</t>
    </rPh>
    <phoneticPr fontId="1"/>
  </si>
  <si>
    <t>単価</t>
    <rPh sb="0" eb="2">
      <t>タンカ</t>
    </rPh>
    <phoneticPr fontId="1"/>
  </si>
  <si>
    <t>シーツ類</t>
    <rPh sb="3" eb="4">
      <t>ルイ</t>
    </rPh>
    <phoneticPr fontId="1"/>
  </si>
  <si>
    <t>昼食</t>
    <rPh sb="0" eb="2">
      <t>チュウショク</t>
    </rPh>
    <phoneticPr fontId="1"/>
  </si>
  <si>
    <t>小学４年生以下</t>
    <rPh sb="0" eb="2">
      <t>ショウガク</t>
    </rPh>
    <rPh sb="3" eb="5">
      <t>ネンセイ</t>
    </rPh>
    <rPh sb="5" eb="7">
      <t>イカ</t>
    </rPh>
    <phoneticPr fontId="1"/>
  </si>
  <si>
    <t>シーツ・枕カバー</t>
    <rPh sb="4" eb="5">
      <t>マクラ</t>
    </rPh>
    <phoneticPr fontId="1"/>
  </si>
  <si>
    <t>小学５年生以上</t>
    <rPh sb="0" eb="2">
      <t>ショウガク</t>
    </rPh>
    <rPh sb="3" eb="5">
      <t>ネンセイ</t>
    </rPh>
    <rPh sb="5" eb="7">
      <t>イジョウ</t>
    </rPh>
    <phoneticPr fontId="1"/>
  </si>
  <si>
    <t>弁当</t>
    <rPh sb="0" eb="2">
      <t>ベントウ</t>
    </rPh>
    <phoneticPr fontId="1"/>
  </si>
  <si>
    <t>焼き杉</t>
    <rPh sb="0" eb="1">
      <t>ヤ</t>
    </rPh>
    <rPh sb="2" eb="3">
      <t>スギ</t>
    </rPh>
    <phoneticPr fontId="5"/>
  </si>
  <si>
    <t>夕食</t>
    <rPh sb="0" eb="2">
      <t>ユウショク</t>
    </rPh>
    <phoneticPr fontId="1"/>
  </si>
  <si>
    <t>焼き杉のフォトフレーム</t>
    <rPh sb="0" eb="1">
      <t>ヤ</t>
    </rPh>
    <rPh sb="2" eb="3">
      <t>スギ</t>
    </rPh>
    <phoneticPr fontId="5"/>
  </si>
  <si>
    <t>合宿用メニュー</t>
    <rPh sb="0" eb="3">
      <t>ガッシュクヨウ</t>
    </rPh>
    <phoneticPr fontId="1"/>
  </si>
  <si>
    <t>焼き杉のプリント掛け</t>
    <rPh sb="0" eb="1">
      <t>ヤ</t>
    </rPh>
    <rPh sb="2" eb="3">
      <t>スギ</t>
    </rPh>
    <rPh sb="8" eb="9">
      <t>カ</t>
    </rPh>
    <phoneticPr fontId="5"/>
  </si>
  <si>
    <t>朝食</t>
    <rPh sb="0" eb="2">
      <t>チョウショク</t>
    </rPh>
    <phoneticPr fontId="1"/>
  </si>
  <si>
    <t>プラホビー</t>
  </si>
  <si>
    <t>貝殻コースター</t>
    <rPh sb="0" eb="1">
      <t>カイ</t>
    </rPh>
    <rPh sb="1" eb="2">
      <t>カラ</t>
    </rPh>
    <phoneticPr fontId="5"/>
  </si>
  <si>
    <t>貝殻ストラップ</t>
    <rPh sb="0" eb="2">
      <t>カイガラ</t>
    </rPh>
    <phoneticPr fontId="5"/>
  </si>
  <si>
    <t>貝殻ストラップ（鈴付き）</t>
    <rPh sb="0" eb="2">
      <t>カイガラ</t>
    </rPh>
    <rPh sb="8" eb="9">
      <t>スズ</t>
    </rPh>
    <rPh sb="9" eb="10">
      <t>ツ</t>
    </rPh>
    <phoneticPr fontId="5"/>
  </si>
  <si>
    <t>ミニしめ縄</t>
    <rPh sb="4" eb="5">
      <t>ナワ</t>
    </rPh>
    <phoneticPr fontId="5"/>
  </si>
  <si>
    <t>請求書</t>
    <rPh sb="0" eb="3">
      <t>セイキュウショ</t>
    </rPh>
    <phoneticPr fontId="1"/>
  </si>
  <si>
    <t>① まとめて１枚</t>
    <rPh sb="7" eb="8">
      <t>マイ</t>
    </rPh>
    <phoneticPr fontId="1"/>
  </si>
  <si>
    <t>② 引率者と研修生に分ける</t>
    <rPh sb="2" eb="5">
      <t>インソツシャ</t>
    </rPh>
    <rPh sb="6" eb="9">
      <t>ケンシュウセイ</t>
    </rPh>
    <rPh sb="10" eb="11">
      <t>ワ</t>
    </rPh>
    <phoneticPr fontId="1"/>
  </si>
  <si>
    <t>③ その他</t>
    <rPh sb="4" eb="5">
      <t>タ</t>
    </rPh>
    <phoneticPr fontId="1"/>
  </si>
  <si>
    <t>支払方法</t>
    <rPh sb="0" eb="2">
      <t>シハラ</t>
    </rPh>
    <rPh sb="2" eb="4">
      <t>ホウホウ</t>
    </rPh>
    <phoneticPr fontId="1"/>
  </si>
  <si>
    <t>① 現金支払</t>
    <rPh sb="2" eb="4">
      <t>ゲンキン</t>
    </rPh>
    <rPh sb="4" eb="6">
      <t>シハラ</t>
    </rPh>
    <phoneticPr fontId="1"/>
  </si>
  <si>
    <t>1  請求書と同様</t>
    <rPh sb="3" eb="6">
      <t>セイキュウショ</t>
    </rPh>
    <rPh sb="7" eb="9">
      <t>ドウヨウ</t>
    </rPh>
    <phoneticPr fontId="1"/>
  </si>
  <si>
    <t>2  その他</t>
    <rPh sb="5" eb="6">
      <t>タ</t>
    </rPh>
    <phoneticPr fontId="1"/>
  </si>
  <si>
    <t>② 後日振込（振込手数料は団体負担となります）</t>
    <rPh sb="2" eb="4">
      <t>ゴジツ</t>
    </rPh>
    <rPh sb="4" eb="6">
      <t>フリコミ</t>
    </rPh>
    <rPh sb="7" eb="9">
      <t>フリコミ</t>
    </rPh>
    <rPh sb="9" eb="12">
      <t>テスウリョウ</t>
    </rPh>
    <rPh sb="13" eb="15">
      <t>ダンタイ</t>
    </rPh>
    <rPh sb="15" eb="17">
      <t>フタン</t>
    </rPh>
    <phoneticPr fontId="1"/>
  </si>
  <si>
    <t>③ 後日持参（利用日より１ヶ月以内）</t>
    <rPh sb="2" eb="4">
      <t>ゴジツ</t>
    </rPh>
    <rPh sb="4" eb="6">
      <t>ジサン</t>
    </rPh>
    <rPh sb="7" eb="10">
      <t>リヨウビ</t>
    </rPh>
    <rPh sb="12" eb="15">
      <t>イッカゲツ</t>
    </rPh>
    <rPh sb="15" eb="17">
      <t>イナイ</t>
    </rPh>
    <phoneticPr fontId="1"/>
  </si>
  <si>
    <t>領収書送付先
メールアドレス</t>
    <rPh sb="0" eb="3">
      <t>リョウシュウショ</t>
    </rPh>
    <rPh sb="3" eb="5">
      <t>ソウフ</t>
    </rPh>
    <rPh sb="5" eb="6">
      <t>サキ</t>
    </rPh>
    <phoneticPr fontId="1"/>
  </si>
  <si>
    <t>① 申請書等書類一式を送付したアドレスでよい</t>
    <rPh sb="2" eb="5">
      <t>シンセイショ</t>
    </rPh>
    <rPh sb="5" eb="6">
      <t>ナド</t>
    </rPh>
    <rPh sb="6" eb="8">
      <t>ショルイ</t>
    </rPh>
    <rPh sb="8" eb="10">
      <t>イッシキ</t>
    </rPh>
    <rPh sb="11" eb="13">
      <t>ソウフ</t>
    </rPh>
    <phoneticPr fontId="1"/>
  </si>
  <si>
    <t>キャンプファイヤー</t>
    <phoneticPr fontId="5"/>
  </si>
  <si>
    <t>キャンプファイヤー</t>
    <phoneticPr fontId="1"/>
  </si>
  <si>
    <t>創 作 活 動・その他の活動</t>
    <rPh sb="0" eb="1">
      <t>ソウ</t>
    </rPh>
    <rPh sb="2" eb="3">
      <t>サク</t>
    </rPh>
    <rPh sb="4" eb="5">
      <t>カツ</t>
    </rPh>
    <rPh sb="6" eb="7">
      <t>ドウ</t>
    </rPh>
    <rPh sb="10" eb="11">
      <t>タ</t>
    </rPh>
    <rPh sb="12" eb="14">
      <t>カツドウ</t>
    </rPh>
    <phoneticPr fontId="1"/>
  </si>
  <si>
    <t>のり弁当</t>
    <rPh sb="2" eb="4">
      <t>ベントウ</t>
    </rPh>
    <phoneticPr fontId="5"/>
  </si>
  <si>
    <t>チキンタルタル</t>
    <phoneticPr fontId="5"/>
  </si>
  <si>
    <t>幕ノ内</t>
    <rPh sb="0" eb="1">
      <t>マク</t>
    </rPh>
    <rPh sb="2" eb="3">
      <t>ウチ</t>
    </rPh>
    <phoneticPr fontId="5"/>
  </si>
  <si>
    <t>薪</t>
    <rPh sb="0" eb="1">
      <t>マキ</t>
    </rPh>
    <phoneticPr fontId="1"/>
  </si>
  <si>
    <t>ピザ・パン</t>
    <phoneticPr fontId="1"/>
  </si>
  <si>
    <t>ピザ　（トマト）1セット　6枚</t>
    <rPh sb="14" eb="15">
      <t>マイ</t>
    </rPh>
    <phoneticPr fontId="5"/>
  </si>
  <si>
    <t>ピザ　（照り焼き）1セット　6枚</t>
    <rPh sb="4" eb="5">
      <t>テ</t>
    </rPh>
    <rPh sb="6" eb="7">
      <t>ヤ</t>
    </rPh>
    <rPh sb="15" eb="16">
      <t>マイ</t>
    </rPh>
    <phoneticPr fontId="5"/>
  </si>
  <si>
    <t>パン（ウインナー）1セット32個</t>
    <rPh sb="15" eb="16">
      <t>コ</t>
    </rPh>
    <phoneticPr fontId="1"/>
  </si>
  <si>
    <t>パン（チョコ）　　1セット32個</t>
    <rPh sb="15" eb="16">
      <t>コ</t>
    </rPh>
    <phoneticPr fontId="1"/>
  </si>
  <si>
    <t>水</t>
    <rPh sb="0" eb="1">
      <t>ミズ</t>
    </rPh>
    <phoneticPr fontId="1"/>
  </si>
  <si>
    <t>緑茶</t>
    <rPh sb="0" eb="2">
      <t>リョクチャ</t>
    </rPh>
    <phoneticPr fontId="1"/>
  </si>
  <si>
    <t>麦茶</t>
    <rPh sb="0" eb="2">
      <t>ムギチャ</t>
    </rPh>
    <phoneticPr fontId="1"/>
  </si>
  <si>
    <t>スポーツドリンク</t>
    <phoneticPr fontId="1"/>
  </si>
  <si>
    <t>バーベキュー</t>
    <phoneticPr fontId="1"/>
  </si>
  <si>
    <t>　薪</t>
    <rPh sb="1" eb="2">
      <t>マキ</t>
    </rPh>
    <phoneticPr fontId="1"/>
  </si>
  <si>
    <t>おにぎり　　1個</t>
    <rPh sb="7" eb="8">
      <t>コ</t>
    </rPh>
    <phoneticPr fontId="1"/>
  </si>
  <si>
    <t>※ピザの注文は1セット以上からハーフ(0.5)単位で注文可　　</t>
    <rPh sb="4" eb="6">
      <t>チュウモン</t>
    </rPh>
    <rPh sb="11" eb="13">
      <t>イジョウ</t>
    </rPh>
    <rPh sb="23" eb="25">
      <t>タンイ</t>
    </rPh>
    <rPh sb="26" eb="28">
      <t>チュウモン</t>
    </rPh>
    <rPh sb="28" eb="29">
      <t>カ</t>
    </rPh>
    <phoneticPr fontId="1"/>
  </si>
  <si>
    <t>ポタージュ　１人</t>
    <rPh sb="7" eb="8">
      <t>ニン</t>
    </rPh>
    <phoneticPr fontId="1"/>
  </si>
  <si>
    <t>豚汁　１人</t>
    <rPh sb="0" eb="2">
      <t>トンジル</t>
    </rPh>
    <rPh sb="4" eb="5">
      <t>ニン</t>
    </rPh>
    <phoneticPr fontId="1"/>
  </si>
  <si>
    <t>ペットボトル　５００ｍｌ程度</t>
    <rPh sb="12" eb="14">
      <t>テイド</t>
    </rPh>
    <phoneticPr fontId="1"/>
  </si>
  <si>
    <t>② ①以外のメールアドレスへ送付（当日確認）</t>
    <rPh sb="3" eb="5">
      <t>イガイ</t>
    </rPh>
    <rPh sb="14" eb="16">
      <t>ソウフ</t>
    </rPh>
    <rPh sb="17" eb="19">
      <t>トウジツ</t>
    </rPh>
    <rPh sb="19" eb="21">
      <t>カクニン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</si>
  <si>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</si>
  <si>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</si>
  <si>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〇</t>
    <phoneticPr fontId="1"/>
  </si>
  <si>
    <t>⇩ 請求書・支払い方法 に 〇を付けてください</t>
    <rPh sb="2" eb="5">
      <t>セイキュウショ</t>
    </rPh>
    <rPh sb="6" eb="8">
      <t>シハラ</t>
    </rPh>
    <rPh sb="9" eb="11">
      <t>ホウホウ</t>
    </rPh>
    <rPh sb="16" eb="17">
      <t>ツ</t>
    </rPh>
    <phoneticPr fontId="1"/>
  </si>
  <si>
    <t>手のり門松</t>
    <rPh sb="0" eb="1">
      <t>テ</t>
    </rPh>
    <rPh sb="3" eb="5">
      <t>カドマツ</t>
    </rPh>
    <phoneticPr fontId="5"/>
  </si>
  <si>
    <t>保護者
大学生</t>
    <rPh sb="0" eb="3">
      <t>ホゴシャ</t>
    </rPh>
    <rPh sb="4" eb="7">
      <t>ダイガクセイ</t>
    </rPh>
    <phoneticPr fontId="1"/>
  </si>
  <si>
    <t>小学生以上
高校生以下</t>
    <rPh sb="0" eb="3">
      <t>ショウガクセイ</t>
    </rPh>
    <rPh sb="3" eb="5">
      <t>イウエ</t>
    </rPh>
    <rPh sb="6" eb="9">
      <t>コウコウセイ</t>
    </rPh>
    <rPh sb="9" eb="11">
      <t>イカ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</si>
  <si>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</si>
  <si>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</si>
  <si>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1日目　食事</t>
    <rPh sb="1" eb="3">
      <t>ニチメ</t>
    </rPh>
    <rPh sb="4" eb="6">
      <t>ショクジ</t>
    </rPh>
    <phoneticPr fontId="1"/>
  </si>
  <si>
    <t>.</t>
    <phoneticPr fontId="1"/>
  </si>
  <si>
    <t>例 2.5</t>
    <rPh sb="0" eb="1">
      <t>レイ</t>
    </rPh>
    <phoneticPr fontId="1"/>
  </si>
  <si>
    <t xml:space="preserve"> </t>
    <phoneticPr fontId="1"/>
  </si>
  <si>
    <t>炊きあがり米　０．８合</t>
    <rPh sb="0" eb="1">
      <t>タ</t>
    </rPh>
    <rPh sb="5" eb="6">
      <t>マイ</t>
    </rPh>
    <rPh sb="10" eb="11">
      <t>ゴウ</t>
    </rPh>
    <phoneticPr fontId="1"/>
  </si>
  <si>
    <t>米　1合（１５０ｇ）　</t>
    <rPh sb="0" eb="1">
      <t>コメ</t>
    </rPh>
    <rPh sb="3" eb="4">
      <t>ゴウ</t>
    </rPh>
    <phoneticPr fontId="1"/>
  </si>
  <si>
    <t>フルーツヨーグルト（５人分）</t>
    <rPh sb="11" eb="13">
      <t>ニンブン</t>
    </rPh>
    <phoneticPr fontId="1"/>
  </si>
  <si>
    <t>カートンドック（10人分）</t>
    <rPh sb="10" eb="12">
      <t>ニンブン</t>
    </rPh>
    <phoneticPr fontId="1"/>
  </si>
  <si>
    <t>領収書</t>
    <rPh sb="0" eb="3">
      <t>リョウシュウショ</t>
    </rPh>
    <phoneticPr fontId="1"/>
  </si>
  <si>
    <t>本館</t>
    <rPh sb="0" eb="2">
      <t>ホンカン</t>
    </rPh>
    <phoneticPr fontId="1"/>
  </si>
  <si>
    <t>宿泊場所</t>
    <rPh sb="0" eb="2">
      <t>シュクハク</t>
    </rPh>
    <rPh sb="2" eb="4">
      <t>バショ</t>
    </rPh>
    <phoneticPr fontId="1"/>
  </si>
  <si>
    <t>320円</t>
    <rPh sb="3" eb="4">
      <t>エン</t>
    </rPh>
    <phoneticPr fontId="1"/>
  </si>
  <si>
    <t>690円</t>
    <rPh sb="3" eb="4">
      <t>エン</t>
    </rPh>
    <phoneticPr fontId="1"/>
  </si>
  <si>
    <t>260円</t>
    <rPh sb="3" eb="4">
      <t>エン</t>
    </rPh>
    <phoneticPr fontId="1"/>
  </si>
  <si>
    <t>100円</t>
    <rPh sb="3" eb="4">
      <t>エン</t>
    </rPh>
    <phoneticPr fontId="1"/>
  </si>
  <si>
    <t>期　日</t>
    <rPh sb="0" eb="1">
      <t>キ</t>
    </rPh>
    <rPh sb="2" eb="3">
      <t>ヒ</t>
    </rPh>
    <phoneticPr fontId="1"/>
  </si>
  <si>
    <t>料　金</t>
    <rPh sb="0" eb="1">
      <t>リョウ</t>
    </rPh>
    <rPh sb="2" eb="3">
      <t>キン</t>
    </rPh>
    <phoneticPr fontId="1"/>
  </si>
  <si>
    <t>ハイゼックス炊飯　1袋</t>
    <rPh sb="6" eb="8">
      <t>スイハン</t>
    </rPh>
    <rPh sb="10" eb="11">
      <t>フクロ</t>
    </rPh>
    <phoneticPr fontId="1"/>
  </si>
  <si>
    <t>クリスマスリース</t>
    <phoneticPr fontId="5"/>
  </si>
  <si>
    <t>火起こし体験（1台４～6名）</t>
    <rPh sb="0" eb="2">
      <t>ヒオ</t>
    </rPh>
    <rPh sb="4" eb="6">
      <t>タイケン</t>
    </rPh>
    <rPh sb="8" eb="9">
      <t>ダイ</t>
    </rPh>
    <rPh sb="12" eb="13">
      <t>メイ</t>
    </rPh>
    <phoneticPr fontId="1"/>
  </si>
  <si>
    <t>ピザ・パン</t>
    <phoneticPr fontId="4"/>
  </si>
  <si>
    <t>弁　当</t>
    <rPh sb="0" eb="1">
      <t>ベン</t>
    </rPh>
    <rPh sb="2" eb="3">
      <t>トウ</t>
    </rPh>
    <phoneticPr fontId="1"/>
  </si>
  <si>
    <t>飲料水</t>
    <rPh sb="0" eb="3">
      <t>インリョウスイ</t>
    </rPh>
    <phoneticPr fontId="1"/>
  </si>
  <si>
    <t>リスト表</t>
    <rPh sb="3" eb="4">
      <t>ヒョウ</t>
    </rPh>
    <phoneticPr fontId="4"/>
  </si>
  <si>
    <t>肉のみ（牛肉１２０ｇ、豚肉１００ｇ）</t>
    <rPh sb="0" eb="1">
      <t>ニク</t>
    </rPh>
    <rPh sb="4" eb="6">
      <t>ギュウニク</t>
    </rPh>
    <rPh sb="11" eb="13">
      <t>ブタニク</t>
    </rPh>
    <phoneticPr fontId="1"/>
  </si>
  <si>
    <t>ピザ（照り焼き）1セット　6枚</t>
    <rPh sb="3" eb="4">
      <t>テ</t>
    </rPh>
    <rPh sb="5" eb="6">
      <t>ヤ</t>
    </rPh>
    <rPh sb="14" eb="15">
      <t>マイ</t>
    </rPh>
    <phoneticPr fontId="5"/>
  </si>
  <si>
    <t>※合宿メニュー:夕食時のみ選択可能(夕食の２倍の盛付）
※弁当料金：のり弁当とチキンタルタル弁当５９０円
　幕ノ内弁当７８０円　1種類のみの注文になります。</t>
    <rPh sb="26" eb="28">
      <t>ベントウ</t>
    </rPh>
    <rPh sb="28" eb="30">
      <t>リョウキン</t>
    </rPh>
    <rPh sb="33" eb="35">
      <t>ベントウ</t>
    </rPh>
    <rPh sb="43" eb="45">
      <t>ベントウ</t>
    </rPh>
    <rPh sb="48" eb="49">
      <t>エン</t>
    </rPh>
    <rPh sb="54" eb="56">
      <t>ベントウ</t>
    </rPh>
    <rPh sb="59" eb="60">
      <t>エン</t>
    </rPh>
    <rPh sb="62" eb="64">
      <t>シュルイ</t>
    </rPh>
    <rPh sb="67" eb="69">
      <t>チュウモン</t>
    </rPh>
    <phoneticPr fontId="1"/>
  </si>
  <si>
    <t>創作活動・その他の活動</t>
    <rPh sb="0" eb="4">
      <t>ソウサクカツドウ</t>
    </rPh>
    <rPh sb="7" eb="8">
      <t>タ</t>
    </rPh>
    <rPh sb="9" eb="11">
      <t>カツドウ</t>
    </rPh>
    <phoneticPr fontId="4"/>
  </si>
  <si>
    <t>ハイゼックス炊飯　1袋</t>
    <phoneticPr fontId="1"/>
  </si>
  <si>
    <t>火起こし体験（1台４～6名）</t>
    <phoneticPr fontId="1"/>
  </si>
  <si>
    <t>調理済みメニュー</t>
    <rPh sb="0" eb="3">
      <t>チョウリズ</t>
    </rPh>
    <phoneticPr fontId="1"/>
  </si>
  <si>
    <t>野外炊飯材料</t>
    <rPh sb="0" eb="4">
      <t>ヤガイスイハン</t>
    </rPh>
    <rPh sb="4" eb="6">
      <t>ザイリョウ</t>
    </rPh>
    <phoneticPr fontId="1"/>
  </si>
  <si>
    <t>野外炊飯材料　メニュー</t>
    <rPh sb="0" eb="4">
      <t>ヤガイスイハン</t>
    </rPh>
    <rPh sb="4" eb="6">
      <t>ザイリョウ</t>
    </rPh>
    <phoneticPr fontId="4"/>
  </si>
  <si>
    <t>調理済　メニュー</t>
    <rPh sb="0" eb="3">
      <t>チョウリスミ</t>
    </rPh>
    <phoneticPr fontId="4"/>
  </si>
  <si>
    <t>カレー(５人分）</t>
    <rPh sb="5" eb="6">
      <t>ニン</t>
    </rPh>
    <rPh sb="6" eb="7">
      <t>ブン</t>
    </rPh>
    <phoneticPr fontId="1"/>
  </si>
  <si>
    <t>豚汁（5人分）</t>
    <rPh sb="0" eb="2">
      <t>トンジル</t>
    </rPh>
    <rPh sb="4" eb="5">
      <t>ニン</t>
    </rPh>
    <rPh sb="5" eb="6">
      <t>ブン</t>
    </rPh>
    <phoneticPr fontId="1"/>
  </si>
  <si>
    <t>竹箸</t>
    <rPh sb="0" eb="1">
      <t>タケ</t>
    </rPh>
    <rPh sb="1" eb="2">
      <t>ハシ</t>
    </rPh>
    <phoneticPr fontId="5"/>
  </si>
  <si>
    <t>年</t>
    <rPh sb="0" eb="1">
      <t>ネン</t>
    </rPh>
    <phoneticPr fontId="1"/>
  </si>
  <si>
    <t>年用</t>
    <rPh sb="0" eb="1">
      <t>ネン</t>
    </rPh>
    <rPh sb="1" eb="2">
      <t>ヨウ</t>
    </rPh>
    <phoneticPr fontId="1"/>
  </si>
  <si>
    <t>※ペーロン活動は別途料金「利用の手引き」のP14、P26を参照。</t>
    <rPh sb="5" eb="7">
      <t>カツドウ</t>
    </rPh>
    <rPh sb="8" eb="10">
      <t>ベット</t>
    </rPh>
    <rPh sb="10" eb="12">
      <t>リョウキン</t>
    </rPh>
    <rPh sb="13" eb="15">
      <t>リヨウ</t>
    </rPh>
    <rPh sb="16" eb="18">
      <t>テビ</t>
    </rPh>
    <rPh sb="29" eb="31">
      <t>サンショウ</t>
    </rPh>
    <phoneticPr fontId="1"/>
  </si>
  <si>
    <t>※領収書について…領収金額5万円以上の一日利用及び宿泊利用（金額に関わらず）の場合、現金お支払い当日にメールにて送付させていただきます。</t>
    <rPh sb="42" eb="44">
      <t>ゲンキン</t>
    </rPh>
    <rPh sb="45" eb="47">
      <t>シハラ</t>
    </rPh>
    <phoneticPr fontId="1"/>
  </si>
  <si>
    <t>曜日</t>
    <rPh sb="0" eb="2">
      <t>ヨウビ</t>
    </rPh>
    <phoneticPr fontId="1"/>
  </si>
  <si>
    <t>スポーツドリンク</t>
  </si>
  <si>
    <t>ゴミ袋</t>
    <rPh sb="2" eb="3">
      <t>ブクロ</t>
    </rPh>
    <phoneticPr fontId="1"/>
  </si>
  <si>
    <t>みそ汁（1人分）</t>
    <rPh sb="2" eb="3">
      <t>シル</t>
    </rPh>
    <rPh sb="5" eb="7">
      <t>ニンブン</t>
    </rPh>
    <phoneticPr fontId="1"/>
  </si>
  <si>
    <t>みそ汁（１人分）</t>
    <rPh sb="2" eb="3">
      <t>シル</t>
    </rPh>
    <rPh sb="5" eb="6">
      <t>ニン</t>
    </rPh>
    <rPh sb="6" eb="7">
      <t>ブン</t>
    </rPh>
    <phoneticPr fontId="1"/>
  </si>
  <si>
    <r>
      <rPr>
        <sz val="10"/>
        <color theme="1"/>
        <rFont val="メイリオ"/>
        <family val="3"/>
        <charset val="128"/>
      </rPr>
      <t>バーベキューセット</t>
    </r>
    <r>
      <rPr>
        <sz val="8"/>
        <color theme="1"/>
        <rFont val="メイリオ"/>
        <family val="3"/>
        <charset val="128"/>
      </rPr>
      <t xml:space="preserve">
牛肉９０ｇ、豚肉７０ｇ、ウインナー１本
キャベツ５０ｇ、玉ねぎ５０ｇ</t>
    </r>
    <rPh sb="10" eb="11">
      <t>ギュウ</t>
    </rPh>
    <rPh sb="11" eb="12">
      <t>ニク</t>
    </rPh>
    <rPh sb="16" eb="18">
      <t>ブタニク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</si>
</sst>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"/>
    <numFmt numFmtId="177" formatCode="d"/>
    <numFmt numFmtId="178" formatCode="m"/>
    <numFmt numFmtId="179" formatCode="m&quot;月&quot;d&quot;日&quot;;@"/>
    <numFmt numFmtId="180" formatCode="#,##0_ "/>
    <numFmt numFmtId="181" formatCode="[=1]&quot;&quot;;General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b/>
      <sz val="9"/>
      <color rgb="FFFF0000"/>
      <name val="メイリオ"/>
      <family val="3"/>
      <charset val="128"/>
    </font>
    <font>
      <sz val="9"/>
      <name val="游ゴシック"/>
      <family val="3"/>
      <charset val="128"/>
    </font>
    <font>
      <sz val="9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b/>
      <sz val="16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0"/>
      <name val="ＭＳ Ｐ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EFEB8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D1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BFED6"/>
        <bgColor indexed="64"/>
      </patternFill>
    </fill>
  </fills>
  <borders count="17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/>
      <diagonal style="hair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/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427">
    <xf numFmtId="0" fontId="0" fillId="0" borderId="0" xfId="0">
      <alignment vertical="center"/>
    </xf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8" fillId="6" borderId="9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15" xfId="0" applyFont="1" applyBorder="1" applyAlignment="1" applyProtection="1">
      <alignment horizontal="center" vertical="center"/>
      <protection locked="0"/>
    </xf>
    <xf numFmtId="0" fontId="8" fillId="0" borderId="117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11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2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20" fillId="0" borderId="11" xfId="0" applyFont="1" applyBorder="1">
      <alignment vertical="center"/>
    </xf>
    <xf numFmtId="0" fontId="21" fillId="0" borderId="15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" xfId="0" applyFont="1" applyBorder="1" applyAlignment="1">
      <alignment vertical="top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4" xfId="0" applyFont="1" applyBorder="1">
      <alignment vertical="center"/>
    </xf>
    <xf numFmtId="0" fontId="18" fillId="12" borderId="10" xfId="0" applyFont="1" applyFill="1" applyBorder="1" applyAlignment="1">
      <alignment horizontal="center" vertical="center"/>
    </xf>
    <xf numFmtId="0" fontId="18" fillId="12" borderId="49" xfId="0" applyFont="1" applyFill="1" applyBorder="1" applyAlignment="1">
      <alignment horizontal="center" vertical="center" wrapText="1"/>
    </xf>
    <xf numFmtId="0" fontId="22" fillId="0" borderId="0" xfId="1" applyFont="1" applyAlignment="1">
      <alignment vertical="center"/>
    </xf>
    <xf numFmtId="179" fontId="18" fillId="0" borderId="0" xfId="0" applyNumberFormat="1" applyFont="1">
      <alignment vertical="center"/>
    </xf>
    <xf numFmtId="0" fontId="20" fillId="0" borderId="0" xfId="0" applyFont="1">
      <alignment vertical="center"/>
    </xf>
    <xf numFmtId="0" fontId="23" fillId="0" borderId="163" xfId="0" applyFont="1" applyBorder="1" applyProtection="1">
      <alignment vertical="center"/>
      <protection locked="0"/>
    </xf>
    <xf numFmtId="0" fontId="23" fillId="0" borderId="142" xfId="0" applyFont="1" applyBorder="1" applyAlignment="1" applyProtection="1">
      <alignment horizontal="right" vertical="center"/>
      <protection locked="0"/>
    </xf>
    <xf numFmtId="0" fontId="23" fillId="0" borderId="53" xfId="0" applyFont="1" applyBorder="1" applyAlignment="1" applyProtection="1">
      <alignment horizontal="right" vertical="center"/>
      <protection locked="0"/>
    </xf>
    <xf numFmtId="0" fontId="23" fillId="0" borderId="117" xfId="0" applyFont="1" applyBorder="1" applyAlignment="1" applyProtection="1">
      <alignment horizontal="right" vertical="center"/>
      <protection locked="0"/>
    </xf>
    <xf numFmtId="0" fontId="23" fillId="0" borderId="143" xfId="0" applyFont="1" applyBorder="1" applyAlignment="1" applyProtection="1">
      <alignment horizontal="right" vertical="center"/>
      <protection locked="0"/>
    </xf>
    <xf numFmtId="0" fontId="23" fillId="0" borderId="159" xfId="0" applyFont="1" applyBorder="1" applyAlignment="1" applyProtection="1">
      <alignment horizontal="right" vertical="center"/>
      <protection locked="0"/>
    </xf>
    <xf numFmtId="0" fontId="23" fillId="0" borderId="55" xfId="0" applyFont="1" applyBorder="1" applyAlignment="1" applyProtection="1">
      <alignment horizontal="right" vertical="center"/>
      <protection locked="0"/>
    </xf>
    <xf numFmtId="0" fontId="23" fillId="0" borderId="144" xfId="0" applyFont="1" applyBorder="1" applyProtection="1">
      <alignment vertical="center"/>
      <protection locked="0"/>
    </xf>
    <xf numFmtId="0" fontId="23" fillId="0" borderId="67" xfId="0" applyFont="1" applyBorder="1" applyAlignment="1" applyProtection="1">
      <alignment horizontal="right" vertical="center"/>
      <protection locked="0"/>
    </xf>
    <xf numFmtId="0" fontId="23" fillId="0" borderId="75" xfId="0" applyFont="1" applyBorder="1" applyAlignment="1" applyProtection="1">
      <alignment horizontal="right" vertical="center"/>
      <protection locked="0"/>
    </xf>
    <xf numFmtId="0" fontId="23" fillId="0" borderId="8" xfId="0" applyFont="1" applyBorder="1" applyAlignment="1" applyProtection="1">
      <alignment horizontal="right" vertical="center"/>
      <protection locked="0"/>
    </xf>
    <xf numFmtId="0" fontId="23" fillId="0" borderId="71" xfId="0" applyFont="1" applyBorder="1" applyAlignment="1" applyProtection="1">
      <alignment horizontal="right" vertical="center"/>
      <protection locked="0"/>
    </xf>
    <xf numFmtId="0" fontId="23" fillId="0" borderId="11" xfId="0" applyFont="1" applyBorder="1" applyAlignment="1" applyProtection="1">
      <alignment horizontal="right" vertical="center"/>
      <protection locked="0"/>
    </xf>
    <xf numFmtId="0" fontId="23" fillId="0" borderId="49" xfId="0" applyFont="1" applyBorder="1" applyAlignment="1" applyProtection="1">
      <alignment horizontal="right" vertical="center"/>
      <protection locked="0"/>
    </xf>
    <xf numFmtId="0" fontId="23" fillId="0" borderId="158" xfId="0" applyFont="1" applyBorder="1" applyAlignment="1" applyProtection="1">
      <alignment horizontal="right" vertical="center"/>
      <protection locked="0"/>
    </xf>
    <xf numFmtId="0" fontId="23" fillId="0" borderId="13" xfId="0" applyFont="1" applyBorder="1" applyAlignment="1" applyProtection="1">
      <alignment horizontal="right" vertical="center"/>
      <protection locked="0"/>
    </xf>
    <xf numFmtId="0" fontId="18" fillId="5" borderId="92" xfId="0" applyFont="1" applyFill="1" applyBorder="1" applyAlignment="1">
      <alignment horizontal="center" vertical="center"/>
    </xf>
    <xf numFmtId="0" fontId="18" fillId="5" borderId="93" xfId="0" applyFont="1" applyFill="1" applyBorder="1" applyAlignment="1">
      <alignment horizontal="center" vertical="center"/>
    </xf>
    <xf numFmtId="0" fontId="18" fillId="5" borderId="91" xfId="0" applyFont="1" applyFill="1" applyBorder="1" applyAlignment="1">
      <alignment horizontal="center" vertical="center"/>
    </xf>
    <xf numFmtId="0" fontId="18" fillId="0" borderId="74" xfId="0" applyFont="1" applyBorder="1" applyAlignment="1" applyProtection="1">
      <alignment horizontal="center" vertical="center"/>
      <protection hidden="1"/>
    </xf>
    <xf numFmtId="0" fontId="23" fillId="0" borderId="73" xfId="0" applyFont="1" applyBorder="1" applyAlignment="1" applyProtection="1">
      <alignment horizontal="right" vertical="center"/>
      <protection locked="0"/>
    </xf>
    <xf numFmtId="0" fontId="23" fillId="0" borderId="128" xfId="0" applyFont="1" applyBorder="1" applyAlignment="1" applyProtection="1">
      <alignment horizontal="right" vertical="center"/>
      <protection locked="0"/>
    </xf>
    <xf numFmtId="0" fontId="18" fillId="0" borderId="36" xfId="0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right" vertical="center"/>
      <protection locked="0"/>
    </xf>
    <xf numFmtId="0" fontId="23" fillId="0" borderId="99" xfId="0" applyFont="1" applyBorder="1" applyAlignment="1" applyProtection="1">
      <alignment horizontal="right" vertical="center"/>
      <protection locked="0"/>
    </xf>
    <xf numFmtId="0" fontId="18" fillId="0" borderId="46" xfId="0" applyFont="1" applyBorder="1" applyAlignment="1" applyProtection="1">
      <alignment horizontal="center" vertical="center"/>
      <protection hidden="1"/>
    </xf>
    <xf numFmtId="0" fontId="23" fillId="0" borderId="77" xfId="0" applyFont="1" applyBorder="1" applyAlignment="1" applyProtection="1">
      <alignment horizontal="right" vertical="center"/>
      <protection locked="0"/>
    </xf>
    <xf numFmtId="0" fontId="23" fillId="0" borderId="58" xfId="0" applyFont="1" applyBorder="1" applyAlignment="1" applyProtection="1">
      <alignment horizontal="right" vertical="center"/>
      <protection locked="0"/>
    </xf>
    <xf numFmtId="0" fontId="18" fillId="4" borderId="133" xfId="0" applyFont="1" applyFill="1" applyBorder="1" applyAlignment="1" applyProtection="1">
      <alignment horizontal="center" vertical="center"/>
      <protection hidden="1"/>
    </xf>
    <xf numFmtId="0" fontId="18" fillId="4" borderId="90" xfId="0" applyFont="1" applyFill="1" applyBorder="1" applyAlignment="1">
      <alignment horizontal="center" vertical="center"/>
    </xf>
    <xf numFmtId="0" fontId="18" fillId="4" borderId="91" xfId="0" applyFont="1" applyFill="1" applyBorder="1" applyAlignment="1">
      <alignment horizontal="center" vertical="center"/>
    </xf>
    <xf numFmtId="178" fontId="18" fillId="0" borderId="0" xfId="0" applyNumberFormat="1" applyFont="1">
      <alignment vertical="center"/>
    </xf>
    <xf numFmtId="177" fontId="18" fillId="0" borderId="0" xfId="0" applyNumberFormat="1" applyFont="1">
      <alignment vertical="center"/>
    </xf>
    <xf numFmtId="0" fontId="23" fillId="0" borderId="113" xfId="0" applyFont="1" applyBorder="1" applyAlignment="1">
      <alignment horizontal="right" vertical="center"/>
    </xf>
    <xf numFmtId="0" fontId="18" fillId="10" borderId="49" xfId="0" applyFont="1" applyFill="1" applyBorder="1">
      <alignment vertical="center"/>
    </xf>
    <xf numFmtId="0" fontId="18" fillId="10" borderId="0" xfId="0" applyFont="1" applyFill="1">
      <alignment vertical="center"/>
    </xf>
    <xf numFmtId="180" fontId="18" fillId="10" borderId="49" xfId="0" applyNumberFormat="1" applyFont="1" applyFill="1" applyBorder="1">
      <alignment vertical="center"/>
    </xf>
    <xf numFmtId="0" fontId="23" fillId="0" borderId="6" xfId="0" applyFont="1" applyBorder="1" applyAlignment="1" applyProtection="1">
      <alignment horizontal="right" vertical="center"/>
      <protection locked="0"/>
    </xf>
    <xf numFmtId="0" fontId="23" fillId="0" borderId="44" xfId="0" applyFont="1" applyBorder="1" applyAlignment="1" applyProtection="1">
      <alignment horizontal="right" vertical="center"/>
      <protection locked="0"/>
    </xf>
    <xf numFmtId="0" fontId="23" fillId="0" borderId="103" xfId="0" applyFont="1" applyBorder="1" applyAlignment="1" applyProtection="1">
      <alignment horizontal="right" vertical="center"/>
      <protection locked="0"/>
    </xf>
    <xf numFmtId="0" fontId="18" fillId="0" borderId="149" xfId="0" applyFont="1" applyBorder="1">
      <alignment vertical="center"/>
    </xf>
    <xf numFmtId="0" fontId="18" fillId="0" borderId="150" xfId="0" applyFont="1" applyBorder="1">
      <alignment vertical="center"/>
    </xf>
    <xf numFmtId="0" fontId="18" fillId="0" borderId="121" xfId="0" applyFont="1" applyBorder="1">
      <alignment vertical="center"/>
    </xf>
    <xf numFmtId="0" fontId="18" fillId="0" borderId="122" xfId="0" applyFont="1" applyBorder="1">
      <alignment vertical="center"/>
    </xf>
    <xf numFmtId="0" fontId="23" fillId="0" borderId="66" xfId="0" applyFont="1" applyBorder="1" applyAlignment="1" applyProtection="1">
      <alignment horizontal="right" vertical="center"/>
      <protection locked="0"/>
    </xf>
    <xf numFmtId="0" fontId="18" fillId="0" borderId="123" xfId="0" applyFont="1" applyBorder="1">
      <alignment vertical="center"/>
    </xf>
    <xf numFmtId="0" fontId="18" fillId="0" borderId="124" xfId="0" applyFont="1" applyBorder="1">
      <alignment vertical="center"/>
    </xf>
    <xf numFmtId="0" fontId="23" fillId="0" borderId="105" xfId="0" applyFont="1" applyBorder="1" applyAlignment="1">
      <alignment horizontal="right" vertical="center"/>
    </xf>
    <xf numFmtId="0" fontId="23" fillId="0" borderId="131" xfId="0" applyFont="1" applyBorder="1" applyAlignment="1" applyProtection="1">
      <alignment horizontal="right" vertical="center"/>
      <protection locked="0"/>
    </xf>
    <xf numFmtId="0" fontId="23" fillId="0" borderId="119" xfId="0" applyFont="1" applyBorder="1" applyAlignment="1" applyProtection="1">
      <alignment horizontal="right" vertical="center"/>
      <protection locked="0"/>
    </xf>
    <xf numFmtId="0" fontId="23" fillId="0" borderId="112" xfId="0" applyFont="1" applyBorder="1" applyAlignment="1" applyProtection="1">
      <alignment horizontal="right" vertical="center"/>
      <protection locked="0"/>
    </xf>
    <xf numFmtId="0" fontId="23" fillId="0" borderId="63" xfId="0" applyFont="1" applyBorder="1" applyAlignment="1" applyProtection="1">
      <alignment horizontal="right" vertical="center"/>
      <protection locked="0"/>
    </xf>
    <xf numFmtId="0" fontId="23" fillId="0" borderId="38" xfId="0" applyFont="1" applyBorder="1" applyProtection="1">
      <alignment vertical="center"/>
      <protection locked="0"/>
    </xf>
    <xf numFmtId="0" fontId="23" fillId="0" borderId="111" xfId="0" applyFont="1" applyBorder="1" applyAlignment="1" applyProtection="1">
      <alignment horizontal="right" vertical="center"/>
      <protection locked="0"/>
    </xf>
    <xf numFmtId="0" fontId="23" fillId="0" borderId="97" xfId="0" applyFont="1" applyBorder="1" applyAlignment="1">
      <alignment horizontal="right" vertical="center"/>
    </xf>
    <xf numFmtId="0" fontId="23" fillId="0" borderId="25" xfId="0" applyFont="1" applyBorder="1" applyAlignment="1" applyProtection="1">
      <alignment horizontal="right" vertical="center"/>
      <protection locked="0"/>
    </xf>
    <xf numFmtId="0" fontId="18" fillId="0" borderId="125" xfId="0" applyFont="1" applyBorder="1">
      <alignment vertical="center"/>
    </xf>
    <xf numFmtId="0" fontId="18" fillId="0" borderId="126" xfId="0" applyFont="1" applyBorder="1">
      <alignment vertical="center"/>
    </xf>
    <xf numFmtId="0" fontId="23" fillId="0" borderId="72" xfId="0" applyFont="1" applyBorder="1" applyAlignment="1" applyProtection="1">
      <alignment horizontal="right" vertical="center"/>
      <protection locked="0"/>
    </xf>
    <xf numFmtId="0" fontId="23" fillId="0" borderId="106" xfId="0" applyFont="1" applyBorder="1" applyAlignment="1" applyProtection="1">
      <alignment horizontal="right" vertical="center"/>
      <protection locked="0"/>
    </xf>
    <xf numFmtId="0" fontId="18" fillId="0" borderId="14" xfId="0" applyFont="1" applyBorder="1">
      <alignment vertical="center"/>
    </xf>
    <xf numFmtId="0" fontId="23" fillId="0" borderId="45" xfId="0" applyFont="1" applyBorder="1" applyAlignment="1" applyProtection="1">
      <alignment horizontal="right" vertical="center"/>
      <protection locked="0"/>
    </xf>
    <xf numFmtId="0" fontId="23" fillId="0" borderId="100" xfId="0" applyFont="1" applyBorder="1" applyAlignment="1" applyProtection="1">
      <alignment horizontal="right" vertical="center"/>
      <protection locked="0"/>
    </xf>
    <xf numFmtId="0" fontId="23" fillId="0" borderId="116" xfId="0" applyFont="1" applyBorder="1" applyAlignment="1">
      <alignment horizontal="right" vertical="center"/>
    </xf>
    <xf numFmtId="0" fontId="23" fillId="0" borderId="3" xfId="0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0" fontId="18" fillId="9" borderId="1" xfId="0" applyFont="1" applyFill="1" applyBorder="1">
      <alignment vertical="center"/>
    </xf>
    <xf numFmtId="0" fontId="18" fillId="9" borderId="2" xfId="0" applyFont="1" applyFill="1" applyBorder="1">
      <alignment vertical="center"/>
    </xf>
    <xf numFmtId="0" fontId="18" fillId="9" borderId="3" xfId="0" applyFont="1" applyFill="1" applyBorder="1">
      <alignment vertical="center"/>
    </xf>
    <xf numFmtId="0" fontId="18" fillId="0" borderId="115" xfId="0" applyFont="1" applyBorder="1" applyAlignment="1" applyProtection="1">
      <alignment horizontal="center" vertical="center"/>
      <protection locked="0"/>
    </xf>
    <xf numFmtId="0" fontId="18" fillId="0" borderId="117" xfId="0" applyFont="1" applyBorder="1">
      <alignment vertical="center"/>
    </xf>
    <xf numFmtId="0" fontId="18" fillId="0" borderId="55" xfId="0" applyFont="1" applyBorder="1">
      <alignment vertical="center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11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27" xfId="0" applyFont="1" applyBorder="1">
      <alignment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5" xfId="0" applyFont="1" applyBorder="1" applyAlignment="1">
      <alignment wrapText="1"/>
    </xf>
    <xf numFmtId="0" fontId="18" fillId="0" borderId="56" xfId="0" applyFont="1" applyBorder="1" applyAlignment="1" applyProtection="1">
      <alignment horizontal="center" vertical="center"/>
      <protection locked="0"/>
    </xf>
    <xf numFmtId="0" fontId="18" fillId="0" borderId="28" xfId="0" applyFont="1" applyBorder="1">
      <alignment vertical="center"/>
    </xf>
    <xf numFmtId="0" fontId="18" fillId="2" borderId="0" xfId="0" applyFont="1" applyFill="1">
      <alignment vertical="center"/>
    </xf>
    <xf numFmtId="0" fontId="18" fillId="0" borderId="54" xfId="0" applyFont="1" applyBorder="1">
      <alignment vertical="center"/>
    </xf>
    <xf numFmtId="0" fontId="23" fillId="0" borderId="62" xfId="0" applyFont="1" applyBorder="1" applyAlignment="1" applyProtection="1">
      <alignment horizontal="right" vertical="center"/>
      <protection locked="0"/>
    </xf>
    <xf numFmtId="0" fontId="18" fillId="0" borderId="29" xfId="0" applyFont="1" applyBorder="1">
      <alignment vertical="center"/>
    </xf>
    <xf numFmtId="0" fontId="18" fillId="0" borderId="0" xfId="0" applyFont="1" applyAlignment="1">
      <alignment wrapText="1"/>
    </xf>
    <xf numFmtId="0" fontId="25" fillId="0" borderId="15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9" fillId="0" borderId="15" xfId="0" applyFont="1" applyBorder="1">
      <alignment vertical="center"/>
    </xf>
    <xf numFmtId="0" fontId="17" fillId="0" borderId="73" xfId="0" applyFont="1" applyBorder="1" applyProtection="1">
      <alignment vertical="center"/>
      <protection locked="0"/>
    </xf>
    <xf numFmtId="0" fontId="17" fillId="0" borderId="128" xfId="0" applyFont="1" applyBorder="1" applyProtection="1">
      <alignment vertical="center"/>
      <protection locked="0"/>
    </xf>
    <xf numFmtId="0" fontId="17" fillId="0" borderId="65" xfId="0" applyFont="1" applyBorder="1" applyProtection="1">
      <alignment vertical="center"/>
      <protection locked="0"/>
    </xf>
    <xf numFmtId="0" fontId="17" fillId="0" borderId="6" xfId="0" applyFont="1" applyBorder="1" applyProtection="1">
      <alignment vertical="center"/>
      <protection locked="0"/>
    </xf>
    <xf numFmtId="0" fontId="17" fillId="0" borderId="35" xfId="0" applyFont="1" applyBorder="1" applyProtection="1">
      <alignment vertical="center"/>
      <protection locked="0"/>
    </xf>
    <xf numFmtId="0" fontId="17" fillId="0" borderId="156" xfId="0" applyFont="1" applyBorder="1" applyProtection="1">
      <alignment vertical="center"/>
      <protection locked="0"/>
    </xf>
    <xf numFmtId="0" fontId="17" fillId="0" borderId="59" xfId="0" applyFont="1" applyBorder="1" applyProtection="1">
      <alignment vertical="center"/>
      <protection locked="0"/>
    </xf>
    <xf numFmtId="0" fontId="17" fillId="0" borderId="48" xfId="0" applyFont="1" applyBorder="1" applyProtection="1">
      <alignment vertical="center"/>
      <protection locked="0"/>
    </xf>
    <xf numFmtId="0" fontId="18" fillId="15" borderId="133" xfId="0" applyFont="1" applyFill="1" applyBorder="1" applyAlignment="1">
      <alignment horizontal="center" vertical="center"/>
    </xf>
    <xf numFmtId="0" fontId="18" fillId="15" borderId="93" xfId="0" applyFont="1" applyFill="1" applyBorder="1" applyAlignment="1">
      <alignment horizontal="center" vertical="center"/>
    </xf>
    <xf numFmtId="0" fontId="18" fillId="15" borderId="83" xfId="0" applyFont="1" applyFill="1" applyBorder="1" applyAlignment="1">
      <alignment horizontal="center" vertical="center"/>
    </xf>
    <xf numFmtId="0" fontId="18" fillId="11" borderId="82" xfId="0" applyFont="1" applyFill="1" applyBorder="1">
      <alignment vertical="center"/>
    </xf>
    <xf numFmtId="0" fontId="18" fillId="11" borderId="133" xfId="0" applyFont="1" applyFill="1" applyBorder="1" applyAlignment="1">
      <alignment horizontal="center" vertical="center"/>
    </xf>
    <xf numFmtId="0" fontId="18" fillId="11" borderId="93" xfId="0" applyFont="1" applyFill="1" applyBorder="1" applyAlignment="1">
      <alignment horizontal="center" vertical="center"/>
    </xf>
    <xf numFmtId="0" fontId="18" fillId="11" borderId="83" xfId="0" applyFont="1" applyFill="1" applyBorder="1" applyAlignment="1">
      <alignment horizontal="center" vertical="center"/>
    </xf>
    <xf numFmtId="0" fontId="18" fillId="11" borderId="8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6" fillId="16" borderId="147" xfId="0" applyFont="1" applyFill="1" applyBorder="1" applyAlignment="1">
      <alignment horizontal="center" vertical="center"/>
    </xf>
    <xf numFmtId="0" fontId="18" fillId="16" borderId="137" xfId="0" applyFont="1" applyFill="1" applyBorder="1" applyAlignment="1">
      <alignment horizontal="center" vertical="center"/>
    </xf>
    <xf numFmtId="0" fontId="18" fillId="0" borderId="147" xfId="0" applyFont="1" applyBorder="1" applyAlignment="1">
      <alignment horizontal="center" vertical="center"/>
    </xf>
    <xf numFmtId="0" fontId="18" fillId="0" borderId="137" xfId="0" applyFont="1" applyBorder="1" applyAlignment="1">
      <alignment horizontal="center" vertical="center"/>
    </xf>
    <xf numFmtId="0" fontId="5" fillId="0" borderId="147" xfId="0" applyFont="1" applyBorder="1">
      <alignment vertical="center"/>
    </xf>
    <xf numFmtId="0" fontId="5" fillId="0" borderId="137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14" fillId="15" borderId="147" xfId="1" applyFont="1" applyFill="1" applyBorder="1" applyAlignment="1">
      <alignment horizontal="center" vertical="center"/>
    </xf>
    <xf numFmtId="0" fontId="28" fillId="15" borderId="137" xfId="1" applyFont="1" applyFill="1" applyBorder="1" applyAlignment="1">
      <alignment horizontal="center" vertical="center"/>
    </xf>
    <xf numFmtId="0" fontId="28" fillId="14" borderId="147" xfId="1" applyFont="1" applyFill="1" applyBorder="1" applyAlignment="1">
      <alignment horizontal="center" vertical="center"/>
    </xf>
    <xf numFmtId="0" fontId="22" fillId="14" borderId="137" xfId="1" applyFont="1" applyFill="1" applyBorder="1" applyAlignment="1">
      <alignment horizontal="center" vertical="center"/>
    </xf>
    <xf numFmtId="0" fontId="6" fillId="0" borderId="147" xfId="0" applyFont="1" applyBorder="1">
      <alignment vertical="center"/>
    </xf>
    <xf numFmtId="0" fontId="6" fillId="0" borderId="137" xfId="0" applyFont="1" applyBorder="1" applyAlignment="1">
      <alignment horizontal="center" vertical="center"/>
    </xf>
    <xf numFmtId="0" fontId="28" fillId="12" borderId="147" xfId="1" applyFont="1" applyFill="1" applyBorder="1" applyAlignment="1">
      <alignment horizontal="center" vertical="center"/>
    </xf>
    <xf numFmtId="0" fontId="28" fillId="12" borderId="137" xfId="1" applyFont="1" applyFill="1" applyBorder="1" applyAlignment="1">
      <alignment horizontal="center" vertical="center"/>
    </xf>
    <xf numFmtId="0" fontId="23" fillId="0" borderId="164" xfId="0" applyFont="1" applyBorder="1" applyAlignment="1" applyProtection="1">
      <alignment horizontal="right" vertical="center"/>
      <protection locked="0"/>
    </xf>
    <xf numFmtId="0" fontId="23" fillId="0" borderId="165" xfId="0" applyFont="1" applyBorder="1" applyAlignment="1" applyProtection="1">
      <alignment horizontal="right" vertical="center"/>
      <protection locked="0"/>
    </xf>
    <xf numFmtId="0" fontId="23" fillId="0" borderId="166" xfId="0" applyFont="1" applyBorder="1" applyAlignment="1" applyProtection="1">
      <alignment horizontal="right" vertical="center"/>
      <protection locked="0"/>
    </xf>
    <xf numFmtId="0" fontId="18" fillId="12" borderId="93" xfId="0" applyFont="1" applyFill="1" applyBorder="1" applyAlignment="1">
      <alignment horizontal="center" vertical="center"/>
    </xf>
    <xf numFmtId="0" fontId="18" fillId="12" borderId="83" xfId="0" applyFont="1" applyFill="1" applyBorder="1" applyAlignment="1">
      <alignment horizontal="center" vertical="center"/>
    </xf>
    <xf numFmtId="0" fontId="17" fillId="0" borderId="73" xfId="0" applyFont="1" applyBorder="1" applyAlignment="1" applyProtection="1">
      <alignment horizontal="right" vertical="center"/>
      <protection locked="0"/>
    </xf>
    <xf numFmtId="0" fontId="17" fillId="0" borderId="128" xfId="0" applyFont="1" applyBorder="1" applyAlignment="1" applyProtection="1">
      <alignment horizontal="right" vertical="center"/>
      <protection locked="0"/>
    </xf>
    <xf numFmtId="0" fontId="30" fillId="0" borderId="44" xfId="0" applyFont="1" applyBorder="1" applyAlignment="1" applyProtection="1">
      <alignment horizontal="right" vertical="center"/>
      <protection locked="0"/>
    </xf>
    <xf numFmtId="0" fontId="30" fillId="0" borderId="103" xfId="0" applyFont="1" applyBorder="1" applyAlignment="1" applyProtection="1">
      <alignment horizontal="right" vertical="center"/>
      <protection locked="0"/>
    </xf>
    <xf numFmtId="0" fontId="30" fillId="0" borderId="73" xfId="0" applyFont="1" applyBorder="1" applyAlignment="1" applyProtection="1">
      <alignment horizontal="right" vertical="center"/>
      <protection locked="0"/>
    </xf>
    <xf numFmtId="0" fontId="30" fillId="0" borderId="128" xfId="0" applyFont="1" applyBorder="1" applyAlignment="1" applyProtection="1">
      <alignment horizontal="right" vertical="center"/>
      <protection locked="0"/>
    </xf>
    <xf numFmtId="0" fontId="6" fillId="0" borderId="121" xfId="0" applyFont="1" applyBorder="1">
      <alignment vertical="center"/>
    </xf>
    <xf numFmtId="0" fontId="6" fillId="0" borderId="122" xfId="0" applyFont="1" applyBorder="1">
      <alignment vertical="center"/>
    </xf>
    <xf numFmtId="0" fontId="22" fillId="12" borderId="137" xfId="1" applyFont="1" applyFill="1" applyBorder="1" applyAlignment="1">
      <alignment horizontal="center" vertical="center"/>
    </xf>
    <xf numFmtId="0" fontId="18" fillId="14" borderId="93" xfId="0" applyFont="1" applyFill="1" applyBorder="1" applyAlignment="1">
      <alignment horizontal="center" vertical="center"/>
    </xf>
    <xf numFmtId="0" fontId="18" fillId="14" borderId="83" xfId="0" applyFont="1" applyFill="1" applyBorder="1" applyAlignment="1">
      <alignment horizontal="center" vertical="center"/>
    </xf>
    <xf numFmtId="0" fontId="18" fillId="12" borderId="90" xfId="0" applyFont="1" applyFill="1" applyBorder="1" applyAlignment="1">
      <alignment horizontal="center" vertical="center"/>
    </xf>
    <xf numFmtId="0" fontId="5" fillId="0" borderId="140" xfId="0" applyFont="1" applyBorder="1">
      <alignment vertical="center"/>
    </xf>
    <xf numFmtId="0" fontId="5" fillId="0" borderId="148" xfId="0" applyFont="1" applyBorder="1" applyAlignment="1">
      <alignment horizontal="center" vertical="center"/>
    </xf>
    <xf numFmtId="0" fontId="17" fillId="0" borderId="37" xfId="0" applyFont="1" applyBorder="1" applyAlignment="1" applyProtection="1">
      <alignment horizontal="right" vertical="center"/>
      <protection locked="0"/>
    </xf>
    <xf numFmtId="0" fontId="17" fillId="0" borderId="99" xfId="0" applyFont="1" applyBorder="1" applyAlignment="1" applyProtection="1">
      <alignment horizontal="right" vertical="center"/>
      <protection locked="0"/>
    </xf>
    <xf numFmtId="0" fontId="17" fillId="0" borderId="77" xfId="0" applyFont="1" applyBorder="1" applyAlignment="1" applyProtection="1">
      <alignment horizontal="right" vertical="center"/>
      <protection locked="0"/>
    </xf>
    <xf numFmtId="0" fontId="17" fillId="0" borderId="58" xfId="0" applyFont="1" applyBorder="1" applyAlignment="1" applyProtection="1">
      <alignment horizontal="right" vertical="center"/>
      <protection locked="0"/>
    </xf>
    <xf numFmtId="0" fontId="5" fillId="0" borderId="101" xfId="0" applyFont="1" applyBorder="1" applyAlignment="1" applyProtection="1">
      <alignment horizontal="center" vertical="center"/>
      <protection hidden="1"/>
    </xf>
    <xf numFmtId="0" fontId="5" fillId="0" borderId="135" xfId="0" applyFont="1" applyBorder="1" applyAlignment="1" applyProtection="1">
      <alignment horizontal="center" vertical="center"/>
      <protection hidden="1"/>
    </xf>
    <xf numFmtId="0" fontId="18" fillId="0" borderId="32" xfId="0" applyFont="1" applyBorder="1">
      <alignment vertical="center"/>
    </xf>
    <xf numFmtId="14" fontId="18" fillId="0" borderId="0" xfId="0" applyNumberFormat="1" applyFont="1">
      <alignment vertical="center"/>
    </xf>
    <xf numFmtId="0" fontId="2" fillId="0" borderId="168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25" fillId="0" borderId="2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31" fillId="0" borderId="154" xfId="0" applyFont="1" applyBorder="1" applyAlignment="1" applyProtection="1">
      <alignment horizontal="center" vertical="center"/>
      <protection hidden="1"/>
    </xf>
    <xf numFmtId="0" fontId="18" fillId="0" borderId="4" xfId="0" applyFont="1" applyBorder="1" applyProtection="1">
      <alignment vertical="center"/>
      <protection hidden="1"/>
    </xf>
    <xf numFmtId="0" fontId="18" fillId="0" borderId="94" xfId="0" applyFont="1" applyBorder="1" applyAlignment="1" applyProtection="1">
      <alignment horizontal="center" vertical="center"/>
      <protection hidden="1"/>
    </xf>
    <xf numFmtId="0" fontId="6" fillId="0" borderId="94" xfId="0" applyFont="1" applyBorder="1" applyAlignment="1" applyProtection="1">
      <alignment horizontal="center" vertical="center"/>
      <protection hidden="1"/>
    </xf>
    <xf numFmtId="0" fontId="18" fillId="0" borderId="110" xfId="0" applyFont="1" applyBorder="1" applyAlignment="1" applyProtection="1">
      <alignment horizontal="center" vertical="center"/>
      <protection hidden="1"/>
    </xf>
    <xf numFmtId="176" fontId="18" fillId="0" borderId="4" xfId="0" applyNumberFormat="1" applyFont="1" applyBorder="1" applyAlignment="1" applyProtection="1">
      <alignment horizontal="center" vertical="center"/>
      <protection hidden="1"/>
    </xf>
    <xf numFmtId="176" fontId="18" fillId="0" borderId="94" xfId="0" applyNumberFormat="1" applyFont="1" applyBorder="1" applyAlignment="1" applyProtection="1">
      <alignment horizontal="center" vertical="center"/>
      <protection hidden="1"/>
    </xf>
    <xf numFmtId="0" fontId="23" fillId="0" borderId="120" xfId="0" applyFont="1" applyBorder="1" applyAlignment="1" applyProtection="1">
      <alignment horizontal="right" vertical="center"/>
      <protection locked="0"/>
    </xf>
    <xf numFmtId="0" fontId="23" fillId="0" borderId="15" xfId="0" applyFont="1" applyBorder="1" applyAlignment="1" applyProtection="1">
      <alignment horizontal="right" vertical="center"/>
      <protection locked="0"/>
    </xf>
    <xf numFmtId="0" fontId="23" fillId="0" borderId="155" xfId="0" applyFont="1" applyBorder="1">
      <alignment vertical="center"/>
    </xf>
    <xf numFmtId="0" fontId="23" fillId="0" borderId="139" xfId="0" applyFont="1" applyBorder="1" applyAlignment="1">
      <alignment horizontal="right" vertical="center"/>
    </xf>
    <xf numFmtId="0" fontId="23" fillId="0" borderId="56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23" fillId="0" borderId="160" xfId="0" applyFont="1" applyBorder="1" applyAlignment="1">
      <alignment horizontal="right" vertical="center"/>
    </xf>
    <xf numFmtId="176" fontId="18" fillId="0" borderId="163" xfId="0" applyNumberFormat="1" applyFont="1" applyBorder="1" applyAlignment="1" applyProtection="1">
      <alignment horizontal="center" vertical="center"/>
      <protection locked="0"/>
    </xf>
    <xf numFmtId="176" fontId="18" fillId="0" borderId="157" xfId="0" applyNumberFormat="1" applyFont="1" applyBorder="1" applyAlignment="1" applyProtection="1">
      <alignment horizontal="center" vertical="center"/>
      <protection locked="0"/>
    </xf>
    <xf numFmtId="176" fontId="18" fillId="0" borderId="142" xfId="0" applyNumberFormat="1" applyFont="1" applyBorder="1" applyAlignment="1" applyProtection="1">
      <alignment horizontal="center" vertical="center"/>
      <protection locked="0"/>
    </xf>
    <xf numFmtId="176" fontId="18" fillId="0" borderId="169" xfId="0" applyNumberFormat="1" applyFont="1" applyBorder="1" applyAlignment="1" applyProtection="1">
      <alignment horizontal="center" vertical="center"/>
      <protection locked="0"/>
    </xf>
    <xf numFmtId="181" fontId="18" fillId="0" borderId="88" xfId="0" applyNumberFormat="1" applyFont="1" applyBorder="1" applyAlignment="1" applyProtection="1">
      <alignment horizontal="center" vertical="center"/>
      <protection locked="0"/>
    </xf>
    <xf numFmtId="176" fontId="18" fillId="0" borderId="89" xfId="0" applyNumberFormat="1" applyFont="1" applyBorder="1" applyAlignment="1" applyProtection="1">
      <alignment horizontal="center" vertical="center"/>
      <protection locked="0"/>
    </xf>
    <xf numFmtId="176" fontId="18" fillId="0" borderId="155" xfId="0" applyNumberFormat="1" applyFont="1" applyBorder="1" applyAlignment="1" applyProtection="1">
      <alignment horizontal="center" vertical="center"/>
      <protection locked="0"/>
    </xf>
    <xf numFmtId="181" fontId="18" fillId="0" borderId="170" xfId="0" applyNumberFormat="1" applyFont="1" applyBorder="1" applyAlignment="1" applyProtection="1">
      <alignment horizontal="center" vertical="center"/>
      <protection locked="0"/>
    </xf>
    <xf numFmtId="176" fontId="24" fillId="0" borderId="78" xfId="0" applyNumberFormat="1" applyFont="1" applyBorder="1" applyAlignment="1" applyProtection="1">
      <alignment horizontal="center" vertical="center"/>
      <protection locked="0"/>
    </xf>
    <xf numFmtId="0" fontId="8" fillId="0" borderId="96" xfId="0" applyFont="1" applyBorder="1" applyAlignment="1" applyProtection="1">
      <alignment horizontal="right" vertical="center"/>
      <protection hidden="1"/>
    </xf>
    <xf numFmtId="0" fontId="8" fillId="0" borderId="151" xfId="0" applyFont="1" applyBorder="1" applyAlignment="1" applyProtection="1">
      <alignment horizontal="right" vertical="center"/>
      <protection hidden="1"/>
    </xf>
    <xf numFmtId="0" fontId="8" fillId="0" borderId="79" xfId="0" applyFont="1" applyBorder="1" applyAlignment="1" applyProtection="1">
      <alignment horizontal="right" vertical="center"/>
      <protection hidden="1"/>
    </xf>
    <xf numFmtId="0" fontId="8" fillId="0" borderId="118" xfId="0" applyFont="1" applyBorder="1" applyAlignment="1" applyProtection="1">
      <alignment horizontal="right" vertical="center"/>
      <protection hidden="1"/>
    </xf>
    <xf numFmtId="0" fontId="8" fillId="0" borderId="136" xfId="0" applyFont="1" applyBorder="1" applyAlignment="1" applyProtection="1">
      <alignment horizontal="right" vertical="center"/>
      <protection hidden="1"/>
    </xf>
    <xf numFmtId="0" fontId="8" fillId="0" borderId="134" xfId="0" applyFont="1" applyBorder="1" applyAlignment="1" applyProtection="1">
      <alignment horizontal="right" vertical="center"/>
      <protection hidden="1"/>
    </xf>
    <xf numFmtId="0" fontId="8" fillId="0" borderId="135" xfId="0" applyFont="1" applyBorder="1" applyAlignment="1" applyProtection="1">
      <alignment horizontal="right" vertical="center"/>
      <protection hidden="1"/>
    </xf>
    <xf numFmtId="0" fontId="8" fillId="0" borderId="104" xfId="0" applyFont="1" applyBorder="1" applyAlignment="1" applyProtection="1">
      <alignment horizontal="right" vertical="center"/>
      <protection hidden="1"/>
    </xf>
    <xf numFmtId="0" fontId="8" fillId="0" borderId="120" xfId="0" applyFont="1" applyBorder="1" applyAlignment="1" applyProtection="1">
      <alignment horizontal="right" vertical="center"/>
      <protection hidden="1"/>
    </xf>
    <xf numFmtId="0" fontId="8" fillId="14" borderId="133" xfId="0" applyFont="1" applyFill="1" applyBorder="1" applyAlignment="1" applyProtection="1">
      <alignment horizontal="center" vertical="center"/>
      <protection hidden="1"/>
    </xf>
    <xf numFmtId="0" fontId="8" fillId="12" borderId="133" xfId="0" applyFont="1" applyFill="1" applyBorder="1" applyAlignment="1" applyProtection="1">
      <alignment horizontal="center" vertical="center"/>
      <protection hidden="1"/>
    </xf>
    <xf numFmtId="0" fontId="5" fillId="0" borderId="118" xfId="0" applyFont="1" applyBorder="1" applyAlignment="1" applyProtection="1">
      <alignment horizontal="right" vertical="center"/>
      <protection hidden="1"/>
    </xf>
    <xf numFmtId="0" fontId="18" fillId="10" borderId="104" xfId="0" applyFont="1" applyFill="1" applyBorder="1">
      <alignment vertical="center"/>
    </xf>
    <xf numFmtId="180" fontId="18" fillId="10" borderId="104" xfId="0" applyNumberFormat="1" applyFont="1" applyFill="1" applyBorder="1">
      <alignment vertical="center"/>
    </xf>
    <xf numFmtId="0" fontId="18" fillId="0" borderId="0" xfId="0" applyFont="1" applyAlignment="1">
      <alignment horizontal="left" vertical="top" wrapText="1"/>
    </xf>
    <xf numFmtId="0" fontId="8" fillId="0" borderId="95" xfId="0" applyFont="1" applyBorder="1" applyAlignment="1" applyProtection="1">
      <alignment horizontal="right" vertical="center"/>
      <protection hidden="1"/>
    </xf>
    <xf numFmtId="0" fontId="8" fillId="0" borderId="118" xfId="0" applyFont="1" applyBorder="1" applyAlignment="1" applyProtection="1">
      <alignment horizontal="right" vertical="center"/>
      <protection hidden="1"/>
    </xf>
    <xf numFmtId="0" fontId="23" fillId="0" borderId="132" xfId="0" applyFont="1" applyBorder="1" applyAlignment="1" applyProtection="1">
      <alignment horizontal="right" vertical="center"/>
      <protection locked="0"/>
    </xf>
    <xf numFmtId="0" fontId="23" fillId="0" borderId="72" xfId="0" applyFont="1" applyBorder="1" applyAlignment="1" applyProtection="1">
      <alignment horizontal="right" vertical="center"/>
      <protection locked="0"/>
    </xf>
    <xf numFmtId="0" fontId="6" fillId="11" borderId="10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5" fillId="0" borderId="130" xfId="0" applyFont="1" applyBorder="1" applyAlignment="1" applyProtection="1">
      <alignment horizontal="left" vertical="center"/>
      <protection locked="0"/>
    </xf>
    <xf numFmtId="0" fontId="5" fillId="0" borderId="76" xfId="0" applyFont="1" applyBorder="1" applyAlignment="1" applyProtection="1">
      <alignment horizontal="left" vertical="center"/>
      <protection locked="0"/>
    </xf>
    <xf numFmtId="0" fontId="18" fillId="0" borderId="107" xfId="0" applyFont="1" applyBorder="1" applyAlignment="1" applyProtection="1">
      <alignment horizontal="left" vertical="center"/>
      <protection locked="0"/>
    </xf>
    <xf numFmtId="0" fontId="18" fillId="0" borderId="39" xfId="0" applyFont="1" applyBorder="1" applyAlignment="1" applyProtection="1">
      <alignment horizontal="left" vertical="center"/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5" fillId="12" borderId="81" xfId="0" applyFont="1" applyFill="1" applyBorder="1" applyAlignment="1">
      <alignment horizontal="center" vertical="center"/>
    </xf>
    <xf numFmtId="0" fontId="5" fillId="12" borderId="82" xfId="0" applyFont="1" applyFill="1" applyBorder="1" applyAlignment="1">
      <alignment horizontal="center" vertical="center"/>
    </xf>
    <xf numFmtId="0" fontId="5" fillId="0" borderId="80" xfId="0" applyFont="1" applyBorder="1" applyAlignment="1" applyProtection="1">
      <alignment horizontal="center" vertical="center" wrapText="1"/>
      <protection locked="0"/>
    </xf>
    <xf numFmtId="0" fontId="5" fillId="0" borderId="76" xfId="0" applyFont="1" applyBorder="1" applyAlignment="1" applyProtection="1">
      <alignment horizontal="center" vertical="center" wrapText="1"/>
      <protection locked="0"/>
    </xf>
    <xf numFmtId="0" fontId="8" fillId="7" borderId="104" xfId="0" applyFont="1" applyFill="1" applyBorder="1" applyAlignment="1">
      <alignment horizontal="center" vertical="center" textRotation="255"/>
    </xf>
    <xf numFmtId="0" fontId="8" fillId="7" borderId="96" xfId="0" applyFont="1" applyFill="1" applyBorder="1" applyAlignment="1">
      <alignment horizontal="center" vertical="center" textRotation="255"/>
    </xf>
    <xf numFmtId="0" fontId="8" fillId="7" borderId="120" xfId="0" applyFont="1" applyFill="1" applyBorder="1" applyAlignment="1">
      <alignment horizontal="center" vertical="center" textRotation="255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4" borderId="81" xfId="0" applyFont="1" applyFill="1" applyBorder="1" applyAlignment="1">
      <alignment horizontal="center" vertical="center"/>
    </xf>
    <xf numFmtId="0" fontId="5" fillId="4" borderId="82" xfId="0" applyFont="1" applyFill="1" applyBorder="1" applyAlignment="1">
      <alignment horizontal="center" vertical="center"/>
    </xf>
    <xf numFmtId="0" fontId="8" fillId="6" borderId="95" xfId="0" applyFont="1" applyFill="1" applyBorder="1" applyAlignment="1">
      <alignment horizontal="center" vertical="center" textRotation="255"/>
    </xf>
    <xf numFmtId="0" fontId="8" fillId="6" borderId="75" xfId="0" applyFont="1" applyFill="1" applyBorder="1" applyAlignment="1">
      <alignment horizontal="center" vertical="center" textRotation="255"/>
    </xf>
    <xf numFmtId="0" fontId="5" fillId="0" borderId="80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14" borderId="81" xfId="0" applyFont="1" applyFill="1" applyBorder="1" applyAlignment="1">
      <alignment horizontal="center" vertical="center"/>
    </xf>
    <xf numFmtId="0" fontId="5" fillId="14" borderId="8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18" fillId="0" borderId="115" xfId="0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14" fontId="18" fillId="0" borderId="0" xfId="0" applyNumberFormat="1" applyFont="1" applyAlignment="1">
      <alignment horizontal="center" vertical="center"/>
    </xf>
    <xf numFmtId="0" fontId="8" fillId="8" borderId="96" xfId="0" applyFont="1" applyFill="1" applyBorder="1" applyAlignment="1">
      <alignment horizontal="center" vertical="center" textRotation="255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31" fontId="18" fillId="0" borderId="0" xfId="0" applyNumberFormat="1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5" fillId="0" borderId="161" xfId="0" applyFont="1" applyBorder="1" applyAlignment="1">
      <alignment horizontal="center" vertical="center" wrapText="1"/>
    </xf>
    <xf numFmtId="0" fontId="25" fillId="0" borderId="162" xfId="0" applyFont="1" applyBorder="1" applyAlignment="1">
      <alignment horizontal="center" vertical="center" wrapText="1"/>
    </xf>
    <xf numFmtId="0" fontId="25" fillId="0" borderId="115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/>
    </xf>
    <xf numFmtId="0" fontId="25" fillId="0" borderId="60" xfId="0" applyFont="1" applyBorder="1" applyAlignment="1">
      <alignment horizontal="center"/>
    </xf>
    <xf numFmtId="0" fontId="25" fillId="0" borderId="12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4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18" fillId="0" borderId="120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6" xfId="0" applyFont="1" applyBorder="1" applyAlignment="1">
      <alignment horizontal="right" vertical="center"/>
    </xf>
    <xf numFmtId="0" fontId="8" fillId="0" borderId="69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176" fontId="7" fillId="0" borderId="30" xfId="0" applyNumberFormat="1" applyFont="1" applyBorder="1" applyAlignment="1" applyProtection="1">
      <alignment horizontal="center" vertical="center"/>
      <protection locked="0"/>
    </xf>
    <xf numFmtId="176" fontId="7" fillId="0" borderId="31" xfId="0" applyNumberFormat="1" applyFont="1" applyBorder="1" applyAlignment="1" applyProtection="1">
      <alignment horizontal="center" vertical="center"/>
      <protection locked="0"/>
    </xf>
    <xf numFmtId="176" fontId="7" fillId="0" borderId="32" xfId="0" applyNumberFormat="1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>
      <alignment horizontal="left" wrapText="1"/>
    </xf>
    <xf numFmtId="0" fontId="25" fillId="0" borderId="15" xfId="0" applyFont="1" applyBorder="1" applyAlignment="1">
      <alignment horizontal="left"/>
    </xf>
    <xf numFmtId="0" fontId="23" fillId="0" borderId="54" xfId="0" applyFont="1" applyBorder="1" applyAlignment="1" applyProtection="1">
      <alignment horizontal="right" vertical="center"/>
      <protection locked="0"/>
    </xf>
    <xf numFmtId="0" fontId="23" fillId="0" borderId="141" xfId="0" applyFont="1" applyBorder="1" applyAlignment="1" applyProtection="1">
      <alignment horizontal="right" vertical="center"/>
      <protection locked="0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3" fillId="0" borderId="29" xfId="0" applyFont="1" applyBorder="1" applyAlignment="1">
      <alignment horizontal="right" vertical="center"/>
    </xf>
    <xf numFmtId="0" fontId="23" fillId="0" borderId="138" xfId="0" applyFont="1" applyBorder="1" applyAlignment="1">
      <alignment horizontal="right" vertical="center"/>
    </xf>
    <xf numFmtId="0" fontId="25" fillId="0" borderId="33" xfId="0" applyFont="1" applyBorder="1" applyAlignment="1">
      <alignment horizontal="center" vertical="center"/>
    </xf>
    <xf numFmtId="0" fontId="25" fillId="0" borderId="144" xfId="0" applyFont="1" applyBorder="1" applyAlignment="1">
      <alignment horizontal="center" vertical="center"/>
    </xf>
    <xf numFmtId="0" fontId="25" fillId="0" borderId="102" xfId="0" applyFont="1" applyBorder="1" applyAlignment="1">
      <alignment horizontal="center" vertical="center"/>
    </xf>
    <xf numFmtId="0" fontId="25" fillId="0" borderId="152" xfId="0" applyFont="1" applyBorder="1" applyAlignment="1">
      <alignment horizontal="center" vertical="center"/>
    </xf>
    <xf numFmtId="0" fontId="18" fillId="12" borderId="10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13" borderId="22" xfId="0" applyFont="1" applyFill="1" applyBorder="1" applyAlignment="1">
      <alignment horizontal="center" vertical="center"/>
    </xf>
    <xf numFmtId="0" fontId="18" fillId="13" borderId="20" xfId="0" applyFont="1" applyFill="1" applyBorder="1" applyAlignment="1">
      <alignment horizontal="center" vertical="center"/>
    </xf>
    <xf numFmtId="0" fontId="18" fillId="13" borderId="14" xfId="0" applyFont="1" applyFill="1" applyBorder="1" applyAlignment="1">
      <alignment horizontal="center" vertical="center"/>
    </xf>
    <xf numFmtId="0" fontId="18" fillId="13" borderId="16" xfId="0" applyFont="1" applyFill="1" applyBorder="1" applyAlignment="1">
      <alignment horizontal="center" vertical="center"/>
    </xf>
    <xf numFmtId="0" fontId="18" fillId="13" borderId="104" xfId="0" applyFont="1" applyFill="1" applyBorder="1" applyAlignment="1">
      <alignment horizontal="center" vertical="center"/>
    </xf>
    <xf numFmtId="0" fontId="18" fillId="13" borderId="120" xfId="0" applyFont="1" applyFill="1" applyBorder="1" applyAlignment="1">
      <alignment horizontal="center" vertical="center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138" xfId="0" applyFont="1" applyBorder="1" applyAlignment="1" applyProtection="1">
      <alignment horizontal="center" vertical="center"/>
      <protection locked="0"/>
    </xf>
    <xf numFmtId="0" fontId="23" fillId="0" borderId="78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0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3" fillId="0" borderId="23" xfId="0" applyFont="1" applyBorder="1" applyAlignment="1" applyProtection="1">
      <alignment horizontal="right" vertical="center"/>
      <protection locked="0"/>
    </xf>
    <xf numFmtId="0" fontId="23" fillId="0" borderId="68" xfId="0" applyFont="1" applyBorder="1" applyAlignment="1" applyProtection="1">
      <alignment horizontal="right" vertical="center"/>
      <protection locked="0"/>
    </xf>
    <xf numFmtId="0" fontId="25" fillId="0" borderId="7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/>
    </xf>
    <xf numFmtId="0" fontId="23" fillId="0" borderId="52" xfId="0" applyFont="1" applyBorder="1" applyAlignment="1" applyProtection="1">
      <alignment horizontal="center" vertical="center"/>
      <protection locked="0"/>
    </xf>
    <xf numFmtId="0" fontId="23" fillId="0" borderId="117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42" xfId="0" applyFont="1" applyBorder="1" applyAlignment="1" applyProtection="1">
      <alignment horizontal="center" vertical="center"/>
      <protection locked="0"/>
    </xf>
    <xf numFmtId="0" fontId="23" fillId="0" borderId="146" xfId="0" applyFont="1" applyBorder="1" applyAlignment="1" applyProtection="1">
      <alignment horizontal="center" vertical="center"/>
      <protection locked="0"/>
    </xf>
    <xf numFmtId="0" fontId="23" fillId="0" borderId="89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18" fillId="0" borderId="107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5" fillId="15" borderId="81" xfId="0" applyFont="1" applyFill="1" applyBorder="1" applyAlignment="1">
      <alignment horizontal="center" vertical="center"/>
    </xf>
    <xf numFmtId="0" fontId="5" fillId="15" borderId="82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5" borderId="81" xfId="0" applyFont="1" applyFill="1" applyBorder="1" applyAlignment="1">
      <alignment horizontal="center" vertical="center"/>
    </xf>
    <xf numFmtId="0" fontId="5" fillId="5" borderId="82" xfId="0" applyFont="1" applyFill="1" applyBorder="1" applyAlignment="1">
      <alignment horizontal="center" vertical="center"/>
    </xf>
    <xf numFmtId="0" fontId="5" fillId="5" borderId="93" xfId="0" applyFont="1" applyFill="1" applyBorder="1" applyAlignment="1">
      <alignment horizontal="center" vertical="center"/>
    </xf>
    <xf numFmtId="0" fontId="5" fillId="0" borderId="107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8" fillId="0" borderId="114" xfId="0" applyFont="1" applyBorder="1" applyAlignment="1">
      <alignment horizontal="center" vertical="center" textRotation="255"/>
    </xf>
    <xf numFmtId="0" fontId="8" fillId="0" borderId="94" xfId="0" applyFont="1" applyBorder="1" applyAlignment="1">
      <alignment horizontal="center" vertical="center" textRotation="255"/>
    </xf>
    <xf numFmtId="0" fontId="8" fillId="0" borderId="110" xfId="0" applyFont="1" applyBorder="1" applyAlignment="1">
      <alignment horizontal="center" vertical="center" textRotation="255"/>
    </xf>
    <xf numFmtId="0" fontId="18" fillId="0" borderId="114" xfId="0" applyFont="1" applyBorder="1" applyAlignment="1">
      <alignment horizontal="center" vertical="center" textRotation="255"/>
    </xf>
    <xf numFmtId="0" fontId="18" fillId="0" borderId="94" xfId="0" applyFont="1" applyBorder="1" applyAlignment="1">
      <alignment horizontal="center" vertical="center" textRotation="255"/>
    </xf>
    <xf numFmtId="0" fontId="18" fillId="0" borderId="110" xfId="0" applyFont="1" applyBorder="1" applyAlignment="1">
      <alignment horizontal="center" vertical="center" textRotation="255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6" borderId="104" xfId="0" applyFont="1" applyFill="1" applyBorder="1" applyAlignment="1">
      <alignment horizontal="center" vertical="center" textRotation="255"/>
    </xf>
    <xf numFmtId="0" fontId="18" fillId="0" borderId="30" xfId="0" applyFont="1" applyBorder="1" applyAlignment="1">
      <alignment horizontal="right" vertical="center"/>
    </xf>
    <xf numFmtId="0" fontId="18" fillId="0" borderId="31" xfId="0" applyFont="1" applyBorder="1" applyAlignment="1">
      <alignment horizontal="right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98" xfId="0" applyFont="1" applyBorder="1" applyAlignment="1">
      <alignment horizontal="center" vertical="center"/>
    </xf>
    <xf numFmtId="0" fontId="5" fillId="12" borderId="167" xfId="0" applyFont="1" applyFill="1" applyBorder="1" applyAlignment="1">
      <alignment horizontal="center" vertical="center"/>
    </xf>
    <xf numFmtId="0" fontId="8" fillId="0" borderId="130" xfId="0" applyFont="1" applyBorder="1" applyProtection="1">
      <alignment vertical="center"/>
      <protection locked="0"/>
    </xf>
    <xf numFmtId="0" fontId="8" fillId="0" borderId="76" xfId="0" applyFont="1" applyBorder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108" xfId="0" applyFont="1" applyBorder="1" applyProtection="1">
      <alignment vertical="center"/>
      <protection locked="0"/>
    </xf>
    <xf numFmtId="0" fontId="8" fillId="0" borderId="109" xfId="0" applyFont="1" applyBorder="1" applyProtection="1">
      <alignment vertical="center"/>
      <protection locked="0"/>
    </xf>
    <xf numFmtId="0" fontId="25" fillId="0" borderId="18" xfId="0" applyFont="1" applyBorder="1" applyAlignment="1">
      <alignment horizontal="center" vertical="center" textRotation="255"/>
    </xf>
    <xf numFmtId="0" fontId="25" fillId="0" borderId="24" xfId="0" applyFont="1" applyBorder="1" applyAlignment="1">
      <alignment horizontal="center" vertical="center" textRotation="255"/>
    </xf>
    <xf numFmtId="0" fontId="25" fillId="0" borderId="84" xfId="0" applyFont="1" applyBorder="1" applyAlignment="1">
      <alignment horizontal="left" vertical="top" wrapText="1"/>
    </xf>
    <xf numFmtId="0" fontId="25" fillId="0" borderId="85" xfId="0" applyFont="1" applyBorder="1" applyAlignment="1">
      <alignment horizontal="left" vertical="top"/>
    </xf>
    <xf numFmtId="0" fontId="25" fillId="0" borderId="130" xfId="0" applyFont="1" applyBorder="1" applyAlignment="1">
      <alignment horizontal="left" vertical="top"/>
    </xf>
    <xf numFmtId="0" fontId="25" fillId="0" borderId="76" xfId="0" applyFont="1" applyBorder="1" applyAlignment="1">
      <alignment horizontal="left" vertical="top"/>
    </xf>
    <xf numFmtId="0" fontId="8" fillId="8" borderId="115" xfId="0" applyFont="1" applyFill="1" applyBorder="1" applyAlignment="1">
      <alignment horizontal="center" vertical="center" textRotation="255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130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12" borderId="81" xfId="0" applyFont="1" applyFill="1" applyBorder="1" applyAlignment="1" applyProtection="1">
      <alignment horizontal="center" vertical="center"/>
      <protection hidden="1"/>
    </xf>
    <xf numFmtId="0" fontId="5" fillId="12" borderId="82" xfId="0" applyFont="1" applyFill="1" applyBorder="1" applyAlignment="1" applyProtection="1">
      <alignment horizontal="center" vertical="center"/>
      <protection hidden="1"/>
    </xf>
    <xf numFmtId="0" fontId="18" fillId="0" borderId="2" xfId="0" applyFont="1" applyBorder="1" applyAlignment="1">
      <alignment horizontal="left" vertical="center" wrapText="1"/>
    </xf>
    <xf numFmtId="0" fontId="23" fillId="0" borderId="129" xfId="0" applyFont="1" applyBorder="1" applyAlignment="1" applyProtection="1">
      <alignment horizontal="right" vertical="center"/>
      <protection locked="0"/>
    </xf>
    <xf numFmtId="0" fontId="23" fillId="0" borderId="128" xfId="0" applyFont="1" applyBorder="1" applyAlignment="1" applyProtection="1">
      <alignment horizontal="right" vertical="center"/>
      <protection locked="0"/>
    </xf>
  </cellXfs>
  <cellStyles count="2">
    <cellStyle name="標準" xfId="0" builtinId="0"/>
    <cellStyle name="標準_23-moushikomi" xfId="1" xr:uid="{00000000-0005-0000-0000-000001000000}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99"/>
      <color rgb="FFFF0066"/>
      <color rgb="FF9BFF9B"/>
      <color rgb="FFFFCCFF"/>
      <color rgb="FFFFADAF"/>
      <color rgb="FFFBFED6"/>
      <color rgb="FFFF7C80"/>
      <color rgb="FFFFB7B7"/>
      <color rgb="FFFFA7A7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52917</xdr:colOff>
      <xdr:row>1</xdr:row>
      <xdr:rowOff>169333</xdr:rowOff>
    </xdr:from>
    <xdr:to>
      <xdr:col>18</xdr:col>
      <xdr:colOff>687917</xdr:colOff>
      <xdr:row>1</xdr:row>
      <xdr:rowOff>451064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19857C2-B9E3-46D4-8FF6-DFCD68D1517B}"/>
            </a:ext>
          </a:extLst>
        </xdr:cNvPr>
        <xdr:cNvSpPr/>
      </xdr:nvSpPr>
      <xdr:spPr>
        <a:xfrm>
          <a:off x="8950388" y="169333"/>
          <a:ext cx="1363382" cy="281731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１４日前必着書類</a:t>
          </a:r>
        </a:p>
      </xdr:txBody>
    </xdr:sp>
    <xdr:clientData/>
  </xdr:twoCellAnchor>
  <xdr:twoCellAnchor>
    <xdr:from>
      <xdr:col>0</xdr:col>
      <xdr:colOff>0</xdr:colOff>
      <xdr:row>5</xdr:row>
      <xdr:rowOff>4762</xdr:rowOff>
    </xdr:from>
    <xdr:to>
      <xdr:col>3</xdr:col>
      <xdr:colOff>4763</xdr:colOff>
      <xdr:row>7</xdr:row>
      <xdr:rowOff>309562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90D9F12-25FB-4BFA-AF3B-3D50EC83960E}"/>
            </a:ext>
          </a:extLst>
        </xdr:cNvPr>
        <xdr:cNvCxnSpPr/>
      </xdr:nvCxnSpPr>
      <xdr:spPr>
        <a:xfrm>
          <a:off x="681038" y="1519237"/>
          <a:ext cx="1495425" cy="857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21106</xdr:colOff>
      <xdr:row>7</xdr:row>
      <xdr:rowOff>210580</xdr:rowOff>
    </xdr:from>
    <xdr:to>
      <xdr:col>4</xdr:col>
      <xdr:colOff>115333</xdr:colOff>
      <xdr:row>9</xdr:row>
      <xdr:rowOff>44280</xdr:rowOff>
    </xdr:to>
    <xdr:sp macro="" textlink="">
      <xdr:nvSpPr>
        <xdr:cNvPr id="25" name="二等辺三角形 24">
          <a:extLst>
            <a:ext uri="{FF2B5EF4-FFF2-40B4-BE49-F238E27FC236}">
              <a16:creationId xmlns:a16="http://schemas.microsoft.com/office/drawing/2014/main" id="{42474AB4-6807-3B05-85EF-0F4DFB1B32FB}"/>
            </a:ext>
          </a:extLst>
        </xdr:cNvPr>
        <xdr:cNvSpPr/>
      </xdr:nvSpPr>
      <xdr:spPr>
        <a:xfrm rot="2239167">
          <a:off x="1184701" y="2411627"/>
          <a:ext cx="524139" cy="263612"/>
        </a:xfrm>
        <a:custGeom>
          <a:avLst/>
          <a:gdLst>
            <a:gd name="connsiteX0" fmla="*/ 0 w 734975"/>
            <a:gd name="connsiteY0" fmla="*/ 339533 h 339533"/>
            <a:gd name="connsiteX1" fmla="*/ 520891 w 734975"/>
            <a:gd name="connsiteY1" fmla="*/ 0 h 339533"/>
            <a:gd name="connsiteX2" fmla="*/ 734975 w 734975"/>
            <a:gd name="connsiteY2" fmla="*/ 339533 h 339533"/>
            <a:gd name="connsiteX3" fmla="*/ 0 w 734975"/>
            <a:gd name="connsiteY3" fmla="*/ 339533 h 339533"/>
            <a:gd name="connsiteX0" fmla="*/ 0 w 734975"/>
            <a:gd name="connsiteY0" fmla="*/ 337060 h 337060"/>
            <a:gd name="connsiteX1" fmla="*/ 552741 w 734975"/>
            <a:gd name="connsiteY1" fmla="*/ 0 h 337060"/>
            <a:gd name="connsiteX2" fmla="*/ 734975 w 734975"/>
            <a:gd name="connsiteY2" fmla="*/ 337060 h 337060"/>
            <a:gd name="connsiteX3" fmla="*/ 0 w 734975"/>
            <a:gd name="connsiteY3" fmla="*/ 337060 h 337060"/>
            <a:gd name="connsiteX0" fmla="*/ 0 w 748987"/>
            <a:gd name="connsiteY0" fmla="*/ 335206 h 337060"/>
            <a:gd name="connsiteX1" fmla="*/ 566753 w 748987"/>
            <a:gd name="connsiteY1" fmla="*/ 0 h 337060"/>
            <a:gd name="connsiteX2" fmla="*/ 748987 w 748987"/>
            <a:gd name="connsiteY2" fmla="*/ 337060 h 337060"/>
            <a:gd name="connsiteX3" fmla="*/ 0 w 748987"/>
            <a:gd name="connsiteY3" fmla="*/ 335206 h 337060"/>
            <a:gd name="connsiteX0" fmla="*/ 0 w 733790"/>
            <a:gd name="connsiteY0" fmla="*/ 335206 h 335206"/>
            <a:gd name="connsiteX1" fmla="*/ 566753 w 733790"/>
            <a:gd name="connsiteY1" fmla="*/ 0 h 335206"/>
            <a:gd name="connsiteX2" fmla="*/ 733790 w 733790"/>
            <a:gd name="connsiteY2" fmla="*/ 310223 h 335206"/>
            <a:gd name="connsiteX3" fmla="*/ 0 w 733790"/>
            <a:gd name="connsiteY3" fmla="*/ 335206 h 335206"/>
            <a:gd name="connsiteX0" fmla="*/ 0 w 733790"/>
            <a:gd name="connsiteY0" fmla="*/ 323008 h 323008"/>
            <a:gd name="connsiteX1" fmla="*/ 573660 w 733790"/>
            <a:gd name="connsiteY1" fmla="*/ 0 h 323008"/>
            <a:gd name="connsiteX2" fmla="*/ 733790 w 733790"/>
            <a:gd name="connsiteY2" fmla="*/ 298025 h 323008"/>
            <a:gd name="connsiteX3" fmla="*/ 0 w 733790"/>
            <a:gd name="connsiteY3" fmla="*/ 323008 h 323008"/>
            <a:gd name="connsiteX0" fmla="*/ 0 w 738723"/>
            <a:gd name="connsiteY0" fmla="*/ 325741 h 325741"/>
            <a:gd name="connsiteX1" fmla="*/ 578593 w 738723"/>
            <a:gd name="connsiteY1" fmla="*/ 0 h 325741"/>
            <a:gd name="connsiteX2" fmla="*/ 738723 w 738723"/>
            <a:gd name="connsiteY2" fmla="*/ 298025 h 325741"/>
            <a:gd name="connsiteX3" fmla="*/ 0 w 738723"/>
            <a:gd name="connsiteY3" fmla="*/ 325741 h 325741"/>
            <a:gd name="connsiteX0" fmla="*/ 0 w 738723"/>
            <a:gd name="connsiteY0" fmla="*/ 331239 h 331239"/>
            <a:gd name="connsiteX1" fmla="*/ 483381 w 738723"/>
            <a:gd name="connsiteY1" fmla="*/ 0 h 331239"/>
            <a:gd name="connsiteX2" fmla="*/ 738723 w 738723"/>
            <a:gd name="connsiteY2" fmla="*/ 303523 h 331239"/>
            <a:gd name="connsiteX3" fmla="*/ 0 w 738723"/>
            <a:gd name="connsiteY3" fmla="*/ 331239 h 331239"/>
            <a:gd name="connsiteX0" fmla="*/ 0 w 743989"/>
            <a:gd name="connsiteY0" fmla="*/ 331239 h 331239"/>
            <a:gd name="connsiteX1" fmla="*/ 483381 w 743989"/>
            <a:gd name="connsiteY1" fmla="*/ 0 h 331239"/>
            <a:gd name="connsiteX2" fmla="*/ 743990 w 743989"/>
            <a:gd name="connsiteY2" fmla="*/ 290446 h 331239"/>
            <a:gd name="connsiteX3" fmla="*/ 0 w 743989"/>
            <a:gd name="connsiteY3" fmla="*/ 331239 h 331239"/>
            <a:gd name="connsiteX0" fmla="*/ 1 w 739575"/>
            <a:gd name="connsiteY0" fmla="*/ 320345 h 320345"/>
            <a:gd name="connsiteX1" fmla="*/ 478966 w 739575"/>
            <a:gd name="connsiteY1" fmla="*/ 0 h 320345"/>
            <a:gd name="connsiteX2" fmla="*/ 739575 w 739575"/>
            <a:gd name="connsiteY2" fmla="*/ 290446 h 320345"/>
            <a:gd name="connsiteX3" fmla="*/ 1 w 739575"/>
            <a:gd name="connsiteY3" fmla="*/ 320345 h 320345"/>
            <a:gd name="connsiteX0" fmla="*/ 0 w 739574"/>
            <a:gd name="connsiteY0" fmla="*/ 317801 h 317801"/>
            <a:gd name="connsiteX1" fmla="*/ 481246 w 739574"/>
            <a:gd name="connsiteY1" fmla="*/ -1 h 317801"/>
            <a:gd name="connsiteX2" fmla="*/ 739574 w 739574"/>
            <a:gd name="connsiteY2" fmla="*/ 287902 h 317801"/>
            <a:gd name="connsiteX3" fmla="*/ 0 w 739574"/>
            <a:gd name="connsiteY3" fmla="*/ 317801 h 317801"/>
            <a:gd name="connsiteX0" fmla="*/ 0 w 747127"/>
            <a:gd name="connsiteY0" fmla="*/ 317802 h 317802"/>
            <a:gd name="connsiteX1" fmla="*/ 481246 w 747127"/>
            <a:gd name="connsiteY1" fmla="*/ 0 h 317802"/>
            <a:gd name="connsiteX2" fmla="*/ 747128 w 747127"/>
            <a:gd name="connsiteY2" fmla="*/ 291050 h 317802"/>
            <a:gd name="connsiteX3" fmla="*/ 0 w 747127"/>
            <a:gd name="connsiteY3" fmla="*/ 317802 h 317802"/>
            <a:gd name="connsiteX0" fmla="*/ 0 w 747128"/>
            <a:gd name="connsiteY0" fmla="*/ 312719 h 312719"/>
            <a:gd name="connsiteX1" fmla="*/ 485807 w 747128"/>
            <a:gd name="connsiteY1" fmla="*/ 0 h 312719"/>
            <a:gd name="connsiteX2" fmla="*/ 747128 w 747128"/>
            <a:gd name="connsiteY2" fmla="*/ 285967 h 312719"/>
            <a:gd name="connsiteX3" fmla="*/ 0 w 747128"/>
            <a:gd name="connsiteY3" fmla="*/ 312719 h 312719"/>
            <a:gd name="connsiteX0" fmla="*/ 0 w 747128"/>
            <a:gd name="connsiteY0" fmla="*/ 275683 h 275683"/>
            <a:gd name="connsiteX1" fmla="*/ 526409 w 747128"/>
            <a:gd name="connsiteY1" fmla="*/ 0 h 275683"/>
            <a:gd name="connsiteX2" fmla="*/ 747128 w 747128"/>
            <a:gd name="connsiteY2" fmla="*/ 248931 h 275683"/>
            <a:gd name="connsiteX3" fmla="*/ 0 w 747128"/>
            <a:gd name="connsiteY3" fmla="*/ 275683 h 275683"/>
            <a:gd name="connsiteX0" fmla="*/ 0 w 764565"/>
            <a:gd name="connsiteY0" fmla="*/ 275683 h 275683"/>
            <a:gd name="connsiteX1" fmla="*/ 526409 w 764565"/>
            <a:gd name="connsiteY1" fmla="*/ 0 h 275683"/>
            <a:gd name="connsiteX2" fmla="*/ 764564 w 764565"/>
            <a:gd name="connsiteY2" fmla="*/ 236030 h 275683"/>
            <a:gd name="connsiteX3" fmla="*/ 0 w 764565"/>
            <a:gd name="connsiteY3" fmla="*/ 275683 h 275683"/>
            <a:gd name="connsiteX0" fmla="*/ 0 w 764564"/>
            <a:gd name="connsiteY0" fmla="*/ 266859 h 266859"/>
            <a:gd name="connsiteX1" fmla="*/ 509767 w 764564"/>
            <a:gd name="connsiteY1" fmla="*/ 0 h 266859"/>
            <a:gd name="connsiteX2" fmla="*/ 764564 w 764564"/>
            <a:gd name="connsiteY2" fmla="*/ 227206 h 266859"/>
            <a:gd name="connsiteX3" fmla="*/ 0 w 764564"/>
            <a:gd name="connsiteY3" fmla="*/ 266859 h 266859"/>
            <a:gd name="connsiteX0" fmla="*/ 0 w 764564"/>
            <a:gd name="connsiteY0" fmla="*/ 330749 h 330749"/>
            <a:gd name="connsiteX1" fmla="*/ 507461 w 764564"/>
            <a:gd name="connsiteY1" fmla="*/ 0 h 330749"/>
            <a:gd name="connsiteX2" fmla="*/ 764564 w 764564"/>
            <a:gd name="connsiteY2" fmla="*/ 291096 h 330749"/>
            <a:gd name="connsiteX3" fmla="*/ 0 w 764564"/>
            <a:gd name="connsiteY3" fmla="*/ 330749 h 330749"/>
            <a:gd name="connsiteX0" fmla="*/ 0 w 764564"/>
            <a:gd name="connsiteY0" fmla="*/ 330749 h 330749"/>
            <a:gd name="connsiteX1" fmla="*/ 507461 w 764564"/>
            <a:gd name="connsiteY1" fmla="*/ 0 h 330749"/>
            <a:gd name="connsiteX2" fmla="*/ 764564 w 764564"/>
            <a:gd name="connsiteY2" fmla="*/ 291096 h 330749"/>
            <a:gd name="connsiteX3" fmla="*/ 0 w 764564"/>
            <a:gd name="connsiteY3" fmla="*/ 330749 h 330749"/>
            <a:gd name="connsiteX0" fmla="*/ 0 w 764564"/>
            <a:gd name="connsiteY0" fmla="*/ 339613 h 339613"/>
            <a:gd name="connsiteX1" fmla="*/ 499621 w 764564"/>
            <a:gd name="connsiteY1" fmla="*/ 0 h 339613"/>
            <a:gd name="connsiteX2" fmla="*/ 764564 w 764564"/>
            <a:gd name="connsiteY2" fmla="*/ 299960 h 339613"/>
            <a:gd name="connsiteX3" fmla="*/ 0 w 764564"/>
            <a:gd name="connsiteY3" fmla="*/ 339613 h 339613"/>
            <a:gd name="connsiteX0" fmla="*/ 0 w 764564"/>
            <a:gd name="connsiteY0" fmla="*/ 339613 h 339613"/>
            <a:gd name="connsiteX1" fmla="*/ 499621 w 764564"/>
            <a:gd name="connsiteY1" fmla="*/ 0 h 339613"/>
            <a:gd name="connsiteX2" fmla="*/ 764564 w 764564"/>
            <a:gd name="connsiteY2" fmla="*/ 299960 h 339613"/>
            <a:gd name="connsiteX3" fmla="*/ 0 w 764564"/>
            <a:gd name="connsiteY3" fmla="*/ 339613 h 339613"/>
            <a:gd name="connsiteX0" fmla="*/ 0 w 764564"/>
            <a:gd name="connsiteY0" fmla="*/ 336660 h 336660"/>
            <a:gd name="connsiteX1" fmla="*/ 502234 w 764564"/>
            <a:gd name="connsiteY1" fmla="*/ 1 h 336660"/>
            <a:gd name="connsiteX2" fmla="*/ 764564 w 764564"/>
            <a:gd name="connsiteY2" fmla="*/ 297007 h 336660"/>
            <a:gd name="connsiteX3" fmla="*/ 0 w 764564"/>
            <a:gd name="connsiteY3" fmla="*/ 336660 h 3366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64564" h="336660">
              <a:moveTo>
                <a:pt x="0" y="336660"/>
              </a:moveTo>
              <a:cubicBezTo>
                <a:pt x="169154" y="226410"/>
                <a:pt x="338307" y="116160"/>
                <a:pt x="502234" y="1"/>
              </a:cubicBezTo>
              <a:lnTo>
                <a:pt x="764564" y="297007"/>
              </a:lnTo>
              <a:lnTo>
                <a:pt x="0" y="336660"/>
              </a:lnTo>
              <a:close/>
            </a:path>
          </a:pathLst>
        </a:custGeom>
        <a:solidFill>
          <a:schemeClr val="accent6">
            <a:lumMod val="40000"/>
            <a:lumOff val="60000"/>
          </a:schemeClr>
        </a:solidFill>
        <a:ln w="31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380267</xdr:colOff>
      <xdr:row>7</xdr:row>
      <xdr:rowOff>229921</xdr:rowOff>
    </xdr:from>
    <xdr:to>
      <xdr:col>4</xdr:col>
      <xdr:colOff>63574</xdr:colOff>
      <xdr:row>9</xdr:row>
      <xdr:rowOff>119348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C58B9C72-AD38-42A6-3628-B5479F980491}"/>
            </a:ext>
          </a:extLst>
        </xdr:cNvPr>
        <xdr:cNvGrpSpPr/>
      </xdr:nvGrpSpPr>
      <xdr:grpSpPr>
        <a:xfrm>
          <a:off x="1114486" y="2293671"/>
          <a:ext cx="536588" cy="316068"/>
          <a:chOff x="1043117" y="2514402"/>
          <a:chExt cx="541097" cy="501526"/>
        </a:xfrm>
      </xdr:grpSpPr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AE4FAA15-7484-EB73-1A5A-3FF857BA2503}"/>
              </a:ext>
            </a:extLst>
          </xdr:cNvPr>
          <xdr:cNvSpPr/>
        </xdr:nvSpPr>
        <xdr:spPr>
          <a:xfrm>
            <a:off x="1043117" y="2514402"/>
            <a:ext cx="541097" cy="27706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kumimoji="1" lang="ja-JP" altLang="en-US" sz="600" b="1">
                <a:solidFill>
                  <a:sysClr val="windowText" lastClr="000000"/>
                </a:solidFill>
              </a:rPr>
              <a:t>キャンプ</a:t>
            </a:r>
            <a:endParaRPr kumimoji="1" lang="en-US" altLang="ja-JP" sz="600" b="1">
              <a:solidFill>
                <a:sysClr val="windowText" lastClr="000000"/>
              </a:solidFill>
            </a:endParaRPr>
          </a:p>
          <a:p>
            <a:pPr algn="r"/>
            <a:endParaRPr kumimoji="1" lang="en-US" altLang="ja-JP" sz="600" b="1">
              <a:solidFill>
                <a:sysClr val="windowText" lastClr="000000"/>
              </a:solidFill>
            </a:endParaRPr>
          </a:p>
          <a:p>
            <a:pPr algn="r"/>
            <a:r>
              <a:rPr kumimoji="1" lang="ja-JP" altLang="en-US" sz="600" b="1">
                <a:solidFill>
                  <a:sysClr val="windowText" lastClr="000000"/>
                </a:solidFill>
              </a:rPr>
              <a:t>　</a:t>
            </a:r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63B38A19-2493-4BAE-9FC6-2544444588F0}"/>
              </a:ext>
            </a:extLst>
          </xdr:cNvPr>
          <xdr:cNvSpPr/>
        </xdr:nvSpPr>
        <xdr:spPr>
          <a:xfrm>
            <a:off x="1095290" y="2670775"/>
            <a:ext cx="484469" cy="345153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kumimoji="1" lang="ja-JP" altLang="en-US" sz="700" b="1">
                <a:solidFill>
                  <a:sysClr val="windowText" lastClr="000000"/>
                </a:solidFill>
              </a:rPr>
              <a:t>場</a:t>
            </a:r>
            <a:endParaRPr kumimoji="1" lang="en-US" altLang="ja-JP" sz="700" b="1">
              <a:solidFill>
                <a:sysClr val="windowText" lastClr="000000"/>
              </a:solidFill>
            </a:endParaRPr>
          </a:p>
          <a:p>
            <a:pPr algn="r"/>
            <a:endParaRPr kumimoji="1" lang="ja-JP" altLang="en-US" sz="700" b="1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21</xdr:col>
      <xdr:colOff>183697</xdr:colOff>
      <xdr:row>74</xdr:row>
      <xdr:rowOff>317500</xdr:rowOff>
    </xdr:from>
    <xdr:to>
      <xdr:col>21</xdr:col>
      <xdr:colOff>755197</xdr:colOff>
      <xdr:row>76</xdr:row>
      <xdr:rowOff>26739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A5FE25C-4FAF-D8AC-3953-B1AB47D68D24}"/>
            </a:ext>
          </a:extLst>
        </xdr:cNvPr>
        <xdr:cNvSpPr/>
      </xdr:nvSpPr>
      <xdr:spPr>
        <a:xfrm>
          <a:off x="9043931" y="21798359"/>
          <a:ext cx="571500" cy="42361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377031</xdr:colOff>
      <xdr:row>75</xdr:row>
      <xdr:rowOff>347266</xdr:rowOff>
    </xdr:from>
    <xdr:to>
      <xdr:col>16</xdr:col>
      <xdr:colOff>456406</xdr:colOff>
      <xdr:row>76</xdr:row>
      <xdr:rowOff>119063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6A2B80C-4392-C3D7-3BF5-795953409C5D}"/>
            </a:ext>
          </a:extLst>
        </xdr:cNvPr>
        <xdr:cNvSpPr/>
      </xdr:nvSpPr>
      <xdr:spPr>
        <a:xfrm>
          <a:off x="5814219" y="22185313"/>
          <a:ext cx="664765" cy="12898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128985</xdr:colOff>
      <xdr:row>75</xdr:row>
      <xdr:rowOff>138906</xdr:rowOff>
    </xdr:from>
    <xdr:to>
      <xdr:col>21</xdr:col>
      <xdr:colOff>793750</xdr:colOff>
      <xdr:row>75</xdr:row>
      <xdr:rowOff>267890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4E7EE32-7C1B-4A13-871D-BDA2C5300B9C}"/>
            </a:ext>
          </a:extLst>
        </xdr:cNvPr>
        <xdr:cNvSpPr/>
      </xdr:nvSpPr>
      <xdr:spPr>
        <a:xfrm>
          <a:off x="8989219" y="21976953"/>
          <a:ext cx="664765" cy="12898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54</xdr:row>
      <xdr:rowOff>216477</xdr:rowOff>
    </xdr:from>
    <xdr:to>
      <xdr:col>21</xdr:col>
      <xdr:colOff>2444750</xdr:colOff>
      <xdr:row>93</xdr:row>
      <xdr:rowOff>188121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BF4F32CD-32E2-16AC-4FA0-D4DF81D7C657}"/>
            </a:ext>
          </a:extLst>
        </xdr:cNvPr>
        <xdr:cNvGrpSpPr/>
      </xdr:nvGrpSpPr>
      <xdr:grpSpPr>
        <a:xfrm>
          <a:off x="0" y="14553586"/>
          <a:ext cx="11304984" cy="13901957"/>
          <a:chOff x="0" y="13819367"/>
          <a:chExt cx="11304984" cy="13901957"/>
        </a:xfrm>
      </xdr:grpSpPr>
      <xdr:pic>
        <xdr:nvPicPr>
          <xdr:cNvPr id="19" name="図 18">
            <a:extLst>
              <a:ext uri="{FF2B5EF4-FFF2-40B4-BE49-F238E27FC236}">
                <a16:creationId xmlns:a16="http://schemas.microsoft.com/office/drawing/2014/main" id="{A88D7922-7073-1D08-F1B9-6E240084DF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3819367"/>
            <a:ext cx="11304984" cy="1390195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193E313E-BD04-0ADF-ECC2-5BCEFD9AA73B}"/>
              </a:ext>
            </a:extLst>
          </xdr:cNvPr>
          <xdr:cNvSpPr/>
        </xdr:nvSpPr>
        <xdr:spPr>
          <a:xfrm>
            <a:off x="5814219" y="22165469"/>
            <a:ext cx="664765" cy="128984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23" name="グループ化 22">
            <a:extLst>
              <a:ext uri="{FF2B5EF4-FFF2-40B4-BE49-F238E27FC236}">
                <a16:creationId xmlns:a16="http://schemas.microsoft.com/office/drawing/2014/main" id="{07A30178-EA70-1315-ADCD-CA4F8CCF4940}"/>
              </a:ext>
            </a:extLst>
          </xdr:cNvPr>
          <xdr:cNvGrpSpPr/>
        </xdr:nvGrpSpPr>
        <xdr:grpSpPr>
          <a:xfrm>
            <a:off x="9009056" y="21857891"/>
            <a:ext cx="772940" cy="456406"/>
            <a:chOff x="12918281" y="21718985"/>
            <a:chExt cx="704453" cy="396876"/>
          </a:xfrm>
        </xdr:grpSpPr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740D3DA4-4628-1BA5-6F42-0A7D70845FE2}"/>
                </a:ext>
              </a:extLst>
            </xdr:cNvPr>
            <xdr:cNvSpPr/>
          </xdr:nvSpPr>
          <xdr:spPr>
            <a:xfrm>
              <a:off x="12938125" y="21748750"/>
              <a:ext cx="558891" cy="29765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82DE4D60-A2BA-1586-7305-68F16CBEBEF0}"/>
                </a:ext>
              </a:extLst>
            </xdr:cNvPr>
            <xdr:cNvSpPr/>
          </xdr:nvSpPr>
          <xdr:spPr>
            <a:xfrm>
              <a:off x="12918281" y="21718985"/>
              <a:ext cx="704453" cy="396876"/>
            </a:xfrm>
            <a:prstGeom prst="rect">
              <a:avLst/>
            </a:prstGeom>
            <a:noFill/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en-US" altLang="ja-JP" sz="1800">
                  <a:solidFill>
                    <a:schemeClr val="tx1"/>
                  </a:solidFill>
                </a:rPr>
                <a:t>1500</a:t>
              </a:r>
            </a:p>
            <a:p>
              <a:pPr algn="l"/>
              <a:endParaRPr kumimoji="1" lang="ja-JP" altLang="en-US" sz="1800"/>
            </a:p>
          </xdr:txBody>
        </xdr:sp>
      </xdr:grpSp>
    </xdr:grpSp>
    <xdr:clientData/>
  </xdr:twoCellAnchor>
  <xdr:twoCellAnchor>
    <xdr:from>
      <xdr:col>19</xdr:col>
      <xdr:colOff>416720</xdr:colOff>
      <xdr:row>77</xdr:row>
      <xdr:rowOff>168671</xdr:rowOff>
    </xdr:from>
    <xdr:to>
      <xdr:col>20</xdr:col>
      <xdr:colOff>218282</xdr:colOff>
      <xdr:row>77</xdr:row>
      <xdr:rowOff>347264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E8FE3F4-F391-4522-B33B-F41176390962}"/>
            </a:ext>
          </a:extLst>
        </xdr:cNvPr>
        <xdr:cNvSpPr/>
      </xdr:nvSpPr>
      <xdr:spPr>
        <a:xfrm>
          <a:off x="8056564" y="22721093"/>
          <a:ext cx="625077" cy="17859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396875</xdr:colOff>
      <xdr:row>77</xdr:row>
      <xdr:rowOff>79376</xdr:rowOff>
    </xdr:from>
    <xdr:to>
      <xdr:col>20</xdr:col>
      <xdr:colOff>198437</xdr:colOff>
      <xdr:row>78</xdr:row>
      <xdr:rowOff>178595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DEA515C-1860-478C-A9A8-1B541E94C5EB}"/>
            </a:ext>
          </a:extLst>
        </xdr:cNvPr>
        <xdr:cNvSpPr/>
      </xdr:nvSpPr>
      <xdr:spPr>
        <a:xfrm>
          <a:off x="8036719" y="22631798"/>
          <a:ext cx="625077" cy="456406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本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akusa01\Desktop\riyoumoushikomi2.xlsx" TargetMode="External"/><Relationship Id="rId1" Type="http://schemas.openxmlformats.org/officeDocument/2006/relationships/externalLinkPath" Target="file:///C:\Users\amakusa01\Desktop\riyoumoushikom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シート"/>
      <sheetName val="00.変更届"/>
      <sheetName val="00.記入例"/>
      <sheetName val="01.活動日程表 "/>
      <sheetName val="01.記入例"/>
      <sheetName val="02.食事教材注文票"/>
      <sheetName val="02.記入例 "/>
      <sheetName val="04.利用者一覧"/>
      <sheetName val="05.登山計画書"/>
      <sheetName val="06.記入例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1</v>
          </cell>
          <cell r="B2">
            <v>1</v>
          </cell>
          <cell r="E2" t="str">
            <v>　　福岡県</v>
          </cell>
        </row>
        <row r="3">
          <cell r="A3">
            <v>2</v>
          </cell>
          <cell r="B3">
            <v>2</v>
          </cell>
          <cell r="E3" t="str">
            <v>　　佐賀県</v>
          </cell>
        </row>
        <row r="4">
          <cell r="A4">
            <v>3</v>
          </cell>
          <cell r="B4">
            <v>3</v>
          </cell>
          <cell r="E4" t="str">
            <v>　　長崎県</v>
          </cell>
        </row>
        <row r="5">
          <cell r="A5">
            <v>4</v>
          </cell>
          <cell r="B5">
            <v>4</v>
          </cell>
          <cell r="E5" t="str">
            <v>　　熊本県</v>
          </cell>
        </row>
        <row r="6">
          <cell r="A6">
            <v>5</v>
          </cell>
          <cell r="B6">
            <v>5</v>
          </cell>
          <cell r="E6" t="str">
            <v>　　大分県</v>
          </cell>
        </row>
        <row r="7">
          <cell r="A7">
            <v>6</v>
          </cell>
          <cell r="B7">
            <v>6</v>
          </cell>
          <cell r="E7" t="str">
            <v>　　宮崎県</v>
          </cell>
        </row>
        <row r="8">
          <cell r="A8">
            <v>7</v>
          </cell>
          <cell r="B8">
            <v>7</v>
          </cell>
          <cell r="E8" t="str">
            <v>　鹿児島県</v>
          </cell>
        </row>
        <row r="9">
          <cell r="A9">
            <v>8</v>
          </cell>
          <cell r="B9">
            <v>8</v>
          </cell>
          <cell r="E9" t="str">
            <v>　　沖縄県</v>
          </cell>
        </row>
        <row r="10">
          <cell r="A10">
            <v>9</v>
          </cell>
          <cell r="B10">
            <v>9</v>
          </cell>
          <cell r="E10" t="str">
            <v>　　山口県</v>
          </cell>
        </row>
        <row r="11">
          <cell r="A11">
            <v>10</v>
          </cell>
          <cell r="B11">
            <v>10</v>
          </cell>
          <cell r="E11" t="str">
            <v>　　広島県</v>
          </cell>
        </row>
        <row r="12">
          <cell r="A12">
            <v>11</v>
          </cell>
          <cell r="B12">
            <v>11</v>
          </cell>
          <cell r="E12" t="str">
            <v>　　岡山県</v>
          </cell>
        </row>
        <row r="13">
          <cell r="A13">
            <v>12</v>
          </cell>
          <cell r="B13">
            <v>12</v>
          </cell>
          <cell r="E13" t="str">
            <v>　　島根県</v>
          </cell>
        </row>
        <row r="14">
          <cell r="B14">
            <v>13</v>
          </cell>
          <cell r="E14" t="str">
            <v>　　鳥取県</v>
          </cell>
        </row>
        <row r="15">
          <cell r="B15">
            <v>14</v>
          </cell>
          <cell r="E15" t="str">
            <v>　　高知県</v>
          </cell>
        </row>
        <row r="16">
          <cell r="B16">
            <v>15</v>
          </cell>
          <cell r="E16" t="str">
            <v>　　愛媛県</v>
          </cell>
        </row>
        <row r="17">
          <cell r="B17">
            <v>16</v>
          </cell>
          <cell r="E17" t="str">
            <v>　　香川県</v>
          </cell>
        </row>
        <row r="18">
          <cell r="B18">
            <v>17</v>
          </cell>
          <cell r="E18" t="str">
            <v>　　徳島県</v>
          </cell>
        </row>
        <row r="19">
          <cell r="B19">
            <v>18</v>
          </cell>
          <cell r="E19" t="str">
            <v>　和歌山県</v>
          </cell>
        </row>
        <row r="20">
          <cell r="B20">
            <v>19</v>
          </cell>
          <cell r="E20" t="str">
            <v>　　奈良県</v>
          </cell>
        </row>
        <row r="21">
          <cell r="B21">
            <v>20</v>
          </cell>
          <cell r="E21" t="str">
            <v>　　兵庫県</v>
          </cell>
        </row>
        <row r="22">
          <cell r="B22">
            <v>21</v>
          </cell>
          <cell r="E22" t="str">
            <v>　　大阪府</v>
          </cell>
        </row>
        <row r="23">
          <cell r="B23">
            <v>22</v>
          </cell>
          <cell r="E23" t="str">
            <v>　　京都府</v>
          </cell>
        </row>
        <row r="24">
          <cell r="B24">
            <v>23</v>
          </cell>
          <cell r="E24" t="str">
            <v>　　滋賀県</v>
          </cell>
        </row>
        <row r="25">
          <cell r="B25">
            <v>24</v>
          </cell>
          <cell r="E25" t="str">
            <v>　　三重県</v>
          </cell>
        </row>
        <row r="26">
          <cell r="B26">
            <v>25</v>
          </cell>
          <cell r="E26" t="str">
            <v>　　愛知県</v>
          </cell>
        </row>
        <row r="27">
          <cell r="B27">
            <v>26</v>
          </cell>
          <cell r="E27" t="str">
            <v>　　静岡県</v>
          </cell>
        </row>
        <row r="28">
          <cell r="B28">
            <v>27</v>
          </cell>
          <cell r="E28" t="str">
            <v>　　岐阜県</v>
          </cell>
        </row>
        <row r="29">
          <cell r="B29">
            <v>28</v>
          </cell>
          <cell r="E29" t="str">
            <v>　　長野県</v>
          </cell>
        </row>
        <row r="30">
          <cell r="B30">
            <v>29</v>
          </cell>
          <cell r="E30" t="str">
            <v>　　山梨県</v>
          </cell>
        </row>
        <row r="31">
          <cell r="B31">
            <v>30</v>
          </cell>
          <cell r="E31" t="str">
            <v>　　福井県</v>
          </cell>
        </row>
        <row r="32">
          <cell r="B32">
            <v>31</v>
          </cell>
          <cell r="E32" t="str">
            <v>　　石川県</v>
          </cell>
        </row>
        <row r="33">
          <cell r="E33" t="str">
            <v>　　富山県</v>
          </cell>
        </row>
        <row r="34">
          <cell r="E34" t="str">
            <v>　　新潟県</v>
          </cell>
        </row>
        <row r="35">
          <cell r="E35" t="str">
            <v>　神奈川県</v>
          </cell>
        </row>
        <row r="36">
          <cell r="E36" t="str">
            <v>　　東京都</v>
          </cell>
        </row>
        <row r="37">
          <cell r="E37" t="str">
            <v>　　千葉県</v>
          </cell>
        </row>
        <row r="38">
          <cell r="E38" t="str">
            <v>　　埼玉県</v>
          </cell>
        </row>
        <row r="39">
          <cell r="E39" t="str">
            <v>　　群馬県</v>
          </cell>
        </row>
        <row r="40">
          <cell r="E40" t="str">
            <v>　　栃木県</v>
          </cell>
        </row>
        <row r="41">
          <cell r="E41" t="str">
            <v>　　茨城県</v>
          </cell>
        </row>
        <row r="42">
          <cell r="E42" t="str">
            <v>　　福島県</v>
          </cell>
        </row>
        <row r="43">
          <cell r="E43" t="str">
            <v>　　山形県</v>
          </cell>
        </row>
        <row r="44">
          <cell r="E44" t="str">
            <v>　　秋田県</v>
          </cell>
        </row>
        <row r="45">
          <cell r="E45" t="str">
            <v>　　宮城県</v>
          </cell>
        </row>
        <row r="46">
          <cell r="E46" t="str">
            <v>　　岩手県</v>
          </cell>
        </row>
        <row r="47">
          <cell r="E47" t="str">
            <v>　　青森県</v>
          </cell>
        </row>
        <row r="48">
          <cell r="E48" t="str">
            <v>　　北海道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AL63"/>
  <sheetViews>
    <sheetView showGridLines="0" tabSelected="1" zoomScale="96" zoomScaleNormal="96" zoomScaleSheetLayoutView="90" workbookViewId="0">
      <selection activeCell="H2" sqref="H2:Q2"/>
    </sheetView>
  </sheetViews>
  <sheetFormatPr defaultColWidth="9" defaultRowHeight="28.5" customHeight="1"/>
  <cols>
    <col min="1" max="1" width="4" style="20" customWidth="1"/>
    <col min="2" max="6" width="5.625" style="20" customWidth="1"/>
    <col min="7" max="7" width="8" style="20" customWidth="1"/>
    <col min="8" max="8" width="7.125" style="20" customWidth="1"/>
    <col min="9" max="9" width="0.75" style="20" customWidth="1"/>
    <col min="10" max="10" width="4.25" style="20" customWidth="1"/>
    <col min="11" max="11" width="5.625" style="20" customWidth="1"/>
    <col min="12" max="15" width="3.375" style="20" customWidth="1"/>
    <col min="16" max="16" width="7.625" style="20" customWidth="1"/>
    <col min="17" max="17" width="7.125" style="20" customWidth="1"/>
    <col min="18" max="19" width="7" style="20" customWidth="1"/>
    <col min="20" max="20" width="10.75" style="20" customWidth="1"/>
    <col min="21" max="21" width="5.25" style="20" customWidth="1"/>
    <col min="22" max="22" width="32.25" style="20" customWidth="1"/>
    <col min="23" max="23" width="8.5" style="28" customWidth="1"/>
    <col min="24" max="24" width="5.25" style="19" customWidth="1"/>
    <col min="25" max="25" width="29.75" style="20" customWidth="1"/>
    <col min="26" max="27" width="10.5" style="20" hidden="1" customWidth="1"/>
    <col min="28" max="28" width="34.75" style="20" hidden="1" customWidth="1"/>
    <col min="29" max="29" width="8.5" style="20" hidden="1" customWidth="1"/>
    <col min="30" max="30" width="4.875" style="20" hidden="1" customWidth="1"/>
    <col min="31" max="31" width="10.75" style="20" hidden="1" customWidth="1"/>
    <col min="32" max="32" width="20.75" style="20" hidden="1" customWidth="1"/>
    <col min="33" max="33" width="9.875" style="20" hidden="1" customWidth="1"/>
    <col min="34" max="34" width="10.75" style="20" hidden="1" customWidth="1"/>
    <col min="35" max="36" width="25" style="20" hidden="1" customWidth="1"/>
    <col min="37" max="38" width="10.75" style="20" hidden="1" customWidth="1"/>
    <col min="39" max="54" width="10.75" style="20" customWidth="1"/>
    <col min="55" max="16384" width="9" style="20"/>
  </cols>
  <sheetData>
    <row r="1" spans="1:38" ht="36.75" customHeight="1" thickBo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40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8" ht="36.75" customHeight="1" thickBot="1">
      <c r="A2" s="2" t="s">
        <v>4</v>
      </c>
      <c r="E2" s="21"/>
      <c r="F2" s="274" t="s">
        <v>5</v>
      </c>
      <c r="G2" s="275"/>
      <c r="H2" s="306"/>
      <c r="I2" s="307"/>
      <c r="J2" s="307"/>
      <c r="K2" s="307"/>
      <c r="L2" s="307"/>
      <c r="M2" s="307"/>
      <c r="N2" s="307"/>
      <c r="O2" s="307"/>
      <c r="P2" s="307"/>
      <c r="Q2" s="308"/>
      <c r="V2" s="142" t="s">
        <v>103</v>
      </c>
      <c r="W2" s="143"/>
      <c r="AA2" s="20" t="s">
        <v>83</v>
      </c>
      <c r="AB2" s="34" t="str">
        <f>IF(C11="","",(TEXT(DATE(A11+2018,B11,C11),"aaa")))</f>
        <v/>
      </c>
      <c r="AC2" s="34"/>
      <c r="AK2" s="22" t="str">
        <f>IF(AH2="","",(TEXT(DATE(AH2+2018,A81,AJ2),"aaa")))</f>
        <v/>
      </c>
      <c r="AL2" s="22"/>
    </row>
    <row r="3" spans="1:38" ht="25.5" customHeight="1" thickBot="1">
      <c r="A3" s="123"/>
      <c r="B3" s="23"/>
      <c r="C3" s="23"/>
      <c r="D3" s="23"/>
      <c r="E3" s="23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V3" s="144" t="s">
        <v>101</v>
      </c>
      <c r="W3" s="145"/>
    </row>
    <row r="4" spans="1:38" ht="7.5" hidden="1" customHeight="1" thickBo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7"/>
      <c r="V4" s="146"/>
      <c r="W4" s="147"/>
      <c r="AB4" s="28">
        <v>1</v>
      </c>
      <c r="AC4" s="28">
        <v>1</v>
      </c>
    </row>
    <row r="5" spans="1:38" ht="21.6" customHeight="1" thickBot="1">
      <c r="A5" s="395">
        <v>2025</v>
      </c>
      <c r="B5" s="396"/>
      <c r="C5" s="186" t="s">
        <v>118</v>
      </c>
      <c r="D5" s="313" t="s">
        <v>6</v>
      </c>
      <c r="E5" s="314"/>
      <c r="F5" s="314"/>
      <c r="G5" s="314"/>
      <c r="H5" s="314"/>
      <c r="I5" s="314"/>
      <c r="J5" s="314"/>
      <c r="K5" s="315"/>
      <c r="L5" s="316" t="s">
        <v>7</v>
      </c>
      <c r="M5" s="317"/>
      <c r="N5" s="317"/>
      <c r="O5" s="317"/>
      <c r="P5" s="317"/>
      <c r="Q5" s="317"/>
      <c r="R5" s="317"/>
      <c r="S5" s="318"/>
      <c r="V5" s="148" t="s">
        <v>50</v>
      </c>
      <c r="W5" s="149">
        <v>590</v>
      </c>
      <c r="AB5" s="28">
        <v>2</v>
      </c>
      <c r="AC5" s="28">
        <v>2</v>
      </c>
    </row>
    <row r="6" spans="1:38" ht="21.6" customHeight="1">
      <c r="A6" s="29"/>
      <c r="B6" s="19"/>
      <c r="C6" s="303" t="s">
        <v>96</v>
      </c>
      <c r="D6" s="339" t="s">
        <v>90</v>
      </c>
      <c r="E6" s="321" t="s">
        <v>2</v>
      </c>
      <c r="F6" s="276" t="s">
        <v>76</v>
      </c>
      <c r="G6" s="278" t="s">
        <v>77</v>
      </c>
      <c r="H6" s="280" t="s">
        <v>8</v>
      </c>
      <c r="I6" s="282" t="s">
        <v>9</v>
      </c>
      <c r="J6" s="283"/>
      <c r="K6" s="284"/>
      <c r="L6" s="351" t="s">
        <v>2</v>
      </c>
      <c r="M6" s="342"/>
      <c r="N6" s="347" t="s">
        <v>76</v>
      </c>
      <c r="O6" s="348"/>
      <c r="P6" s="341" t="s">
        <v>77</v>
      </c>
      <c r="Q6" s="342" t="s">
        <v>8</v>
      </c>
      <c r="R6" s="343" t="s">
        <v>9</v>
      </c>
      <c r="S6" s="344"/>
      <c r="V6" s="148" t="s">
        <v>51</v>
      </c>
      <c r="W6" s="149">
        <v>590</v>
      </c>
      <c r="AB6" s="28"/>
      <c r="AC6" s="28"/>
    </row>
    <row r="7" spans="1:38" ht="21.6" customHeight="1">
      <c r="A7" s="301"/>
      <c r="B7" s="302"/>
      <c r="C7" s="303"/>
      <c r="D7" s="340"/>
      <c r="E7" s="322"/>
      <c r="F7" s="277"/>
      <c r="G7" s="279"/>
      <c r="H7" s="281"/>
      <c r="I7" s="323" t="s">
        <v>10</v>
      </c>
      <c r="J7" s="324"/>
      <c r="K7" s="121" t="s">
        <v>11</v>
      </c>
      <c r="L7" s="340"/>
      <c r="M7" s="281"/>
      <c r="N7" s="349"/>
      <c r="O7" s="350"/>
      <c r="P7" s="279"/>
      <c r="Q7" s="281"/>
      <c r="R7" s="122" t="s">
        <v>10</v>
      </c>
      <c r="S7" s="121" t="s">
        <v>11</v>
      </c>
      <c r="V7" s="148" t="s">
        <v>52</v>
      </c>
      <c r="W7" s="149">
        <v>780</v>
      </c>
      <c r="AB7" s="28">
        <v>3</v>
      </c>
      <c r="AC7" s="28">
        <v>3</v>
      </c>
    </row>
    <row r="8" spans="1:38" ht="22.5" customHeight="1">
      <c r="A8" s="285" t="s">
        <v>95</v>
      </c>
      <c r="B8" s="286"/>
      <c r="C8" s="287"/>
      <c r="D8" s="30" t="s">
        <v>89</v>
      </c>
      <c r="E8" s="325" t="s">
        <v>92</v>
      </c>
      <c r="F8" s="326"/>
      <c r="G8" s="31" t="s">
        <v>93</v>
      </c>
      <c r="H8" s="295" t="s">
        <v>13</v>
      </c>
      <c r="I8" s="327" t="s">
        <v>13</v>
      </c>
      <c r="J8" s="295"/>
      <c r="K8" s="328"/>
      <c r="L8" s="294" t="s">
        <v>94</v>
      </c>
      <c r="M8" s="295"/>
      <c r="N8" s="295"/>
      <c r="O8" s="295"/>
      <c r="P8" s="298" t="s">
        <v>15</v>
      </c>
      <c r="Q8" s="292" t="s">
        <v>13</v>
      </c>
      <c r="R8" s="288" t="s">
        <v>13</v>
      </c>
      <c r="S8" s="289"/>
      <c r="V8" s="150"/>
      <c r="W8" s="151"/>
      <c r="AC8" s="28">
        <v>4</v>
      </c>
    </row>
    <row r="9" spans="1:38" ht="11.25" customHeight="1">
      <c r="A9" s="190" t="s">
        <v>0</v>
      </c>
      <c r="B9" s="304" t="s">
        <v>12</v>
      </c>
      <c r="C9" s="304" t="s">
        <v>1</v>
      </c>
      <c r="D9" s="309" t="s">
        <v>121</v>
      </c>
      <c r="E9" s="329" t="s">
        <v>91</v>
      </c>
      <c r="F9" s="330"/>
      <c r="G9" s="333" t="s">
        <v>14</v>
      </c>
      <c r="H9" s="292"/>
      <c r="I9" s="288"/>
      <c r="J9" s="292"/>
      <c r="K9" s="289"/>
      <c r="L9" s="296"/>
      <c r="M9" s="292"/>
      <c r="N9" s="292"/>
      <c r="O9" s="292"/>
      <c r="P9" s="299"/>
      <c r="Q9" s="292"/>
      <c r="R9" s="288"/>
      <c r="S9" s="289"/>
      <c r="V9" s="150"/>
      <c r="W9" s="151"/>
      <c r="AC9" s="28"/>
    </row>
    <row r="10" spans="1:38" ht="11.25" customHeight="1" thickBot="1">
      <c r="A10" s="191" t="s">
        <v>117</v>
      </c>
      <c r="B10" s="305"/>
      <c r="C10" s="305"/>
      <c r="D10" s="310"/>
      <c r="E10" s="331"/>
      <c r="F10" s="332"/>
      <c r="G10" s="334"/>
      <c r="H10" s="293"/>
      <c r="I10" s="290"/>
      <c r="J10" s="293"/>
      <c r="K10" s="291"/>
      <c r="L10" s="297"/>
      <c r="M10" s="293"/>
      <c r="N10" s="293"/>
      <c r="O10" s="293"/>
      <c r="P10" s="300"/>
      <c r="Q10" s="293"/>
      <c r="R10" s="290"/>
      <c r="S10" s="291"/>
      <c r="V10" s="150"/>
      <c r="W10" s="152"/>
      <c r="AC10" s="28">
        <v>5</v>
      </c>
      <c r="AE10" s="33">
        <v>43069</v>
      </c>
      <c r="AF10" s="33">
        <v>43069</v>
      </c>
      <c r="AG10" s="33">
        <v>43069</v>
      </c>
      <c r="AH10" s="34" t="str">
        <f>TEXT(AG10,"aaa")</f>
        <v>木</v>
      </c>
      <c r="AI10" s="34" t="str">
        <f>TEXT(AH10,"aaa")</f>
        <v>木</v>
      </c>
    </row>
    <row r="11" spans="1:38" ht="21.75" customHeight="1">
      <c r="A11" s="206"/>
      <c r="B11" s="207"/>
      <c r="C11" s="208"/>
      <c r="D11" s="188" t="str">
        <f>IF(A11="","",(TEXT(DATE(A11+2018,B11,C11),"aaa")))</f>
        <v/>
      </c>
      <c r="E11" s="35"/>
      <c r="F11" s="36"/>
      <c r="G11" s="37"/>
      <c r="H11" s="38"/>
      <c r="I11" s="311"/>
      <c r="J11" s="312"/>
      <c r="K11" s="39"/>
      <c r="L11" s="352"/>
      <c r="M11" s="353"/>
      <c r="N11" s="356"/>
      <c r="O11" s="357"/>
      <c r="P11" s="37"/>
      <c r="Q11" s="38"/>
      <c r="R11" s="40"/>
      <c r="S11" s="41"/>
      <c r="V11" s="153" t="s">
        <v>107</v>
      </c>
      <c r="W11" s="154"/>
      <c r="AB11" s="20" t="s">
        <v>73</v>
      </c>
      <c r="AC11" s="28">
        <v>6</v>
      </c>
      <c r="AF11" s="33">
        <v>43070</v>
      </c>
      <c r="AG11" s="33">
        <v>43070</v>
      </c>
      <c r="AH11" s="34" t="str">
        <f t="shared" ref="AH11:AI13" si="0">TEXT(AG11,"aaa")</f>
        <v>金</v>
      </c>
      <c r="AI11" s="34" t="str">
        <f t="shared" si="0"/>
        <v>金</v>
      </c>
    </row>
    <row r="12" spans="1:38" ht="21.75" customHeight="1">
      <c r="A12" s="209"/>
      <c r="B12" s="210"/>
      <c r="C12" s="211"/>
      <c r="D12" s="192" t="str">
        <f>IF(A12="","",(TEXT(DATE(A12+2018,B12,C12),"aaa")))</f>
        <v/>
      </c>
      <c r="E12" s="42"/>
      <c r="F12" s="43"/>
      <c r="G12" s="44"/>
      <c r="H12" s="45"/>
      <c r="I12" s="345"/>
      <c r="J12" s="346"/>
      <c r="K12" s="46"/>
      <c r="L12" s="354"/>
      <c r="M12" s="355"/>
      <c r="N12" s="358"/>
      <c r="O12" s="359"/>
      <c r="P12" s="48"/>
      <c r="Q12" s="47"/>
      <c r="R12" s="49"/>
      <c r="S12" s="50"/>
      <c r="T12" s="187"/>
      <c r="V12" s="148" t="s">
        <v>24</v>
      </c>
      <c r="W12" s="149">
        <v>150</v>
      </c>
      <c r="AC12" s="28">
        <v>7</v>
      </c>
      <c r="AF12" s="33">
        <v>43071</v>
      </c>
      <c r="AG12" s="33">
        <v>43071</v>
      </c>
      <c r="AH12" s="34" t="str">
        <f t="shared" si="0"/>
        <v>土</v>
      </c>
      <c r="AI12" s="34" t="str">
        <f t="shared" si="0"/>
        <v>土</v>
      </c>
    </row>
    <row r="13" spans="1:38" ht="21.75" customHeight="1" thickBot="1">
      <c r="A13" s="212"/>
      <c r="B13" s="213"/>
      <c r="C13" s="214"/>
      <c r="D13" s="189" t="str">
        <f>IF(A13="","",(TEXT(DATE(A13+2018,B13,C13),"aaa")))</f>
        <v/>
      </c>
      <c r="E13" s="201"/>
      <c r="F13" s="202"/>
      <c r="G13" s="203"/>
      <c r="H13" s="204"/>
      <c r="I13" s="319"/>
      <c r="J13" s="320"/>
      <c r="K13" s="205"/>
      <c r="L13" s="335"/>
      <c r="M13" s="336"/>
      <c r="N13" s="337"/>
      <c r="O13" s="338"/>
      <c r="P13" s="199"/>
      <c r="Q13" s="200"/>
      <c r="R13" s="96"/>
      <c r="S13" s="62"/>
      <c r="V13" s="148" t="s">
        <v>26</v>
      </c>
      <c r="W13" s="149">
        <v>150</v>
      </c>
      <c r="AC13" s="28">
        <v>8</v>
      </c>
      <c r="AH13" s="34" t="str">
        <f t="shared" si="0"/>
        <v>土</v>
      </c>
      <c r="AI13" s="34" t="str">
        <f t="shared" si="0"/>
        <v>土</v>
      </c>
    </row>
    <row r="14" spans="1:38" ht="17.25" customHeight="1" thickBot="1">
      <c r="V14" s="148" t="s">
        <v>28</v>
      </c>
      <c r="W14" s="149">
        <v>200</v>
      </c>
      <c r="AC14" s="28">
        <v>9</v>
      </c>
    </row>
    <row r="15" spans="1:38" ht="17.25" customHeight="1" thickBot="1">
      <c r="A15" s="378" t="s">
        <v>18</v>
      </c>
      <c r="B15" s="379"/>
      <c r="C15" s="379"/>
      <c r="D15" s="379"/>
      <c r="E15" s="380"/>
      <c r="F15" s="51" t="s">
        <v>17</v>
      </c>
      <c r="G15" s="52" t="s">
        <v>2</v>
      </c>
      <c r="H15" s="53" t="s">
        <v>3</v>
      </c>
      <c r="J15" s="372" t="s">
        <v>49</v>
      </c>
      <c r="K15" s="373"/>
      <c r="L15" s="373"/>
      <c r="M15" s="373"/>
      <c r="N15" s="373"/>
      <c r="O15" s="373"/>
      <c r="P15" s="373"/>
      <c r="Q15" s="132" t="s">
        <v>17</v>
      </c>
      <c r="R15" s="133" t="s">
        <v>2</v>
      </c>
      <c r="S15" s="134" t="s">
        <v>3</v>
      </c>
      <c r="V15" s="148" t="s">
        <v>30</v>
      </c>
      <c r="W15" s="149">
        <v>100</v>
      </c>
      <c r="X15" s="20"/>
      <c r="AC15" s="28">
        <v>10</v>
      </c>
    </row>
    <row r="16" spans="1:38" ht="20.25" customHeight="1" thickTop="1">
      <c r="A16" s="397" t="s">
        <v>21</v>
      </c>
      <c r="B16" s="398"/>
      <c r="C16" s="398"/>
      <c r="D16" s="398"/>
      <c r="E16" s="399"/>
      <c r="F16" s="54">
        <v>250</v>
      </c>
      <c r="G16" s="55"/>
      <c r="H16" s="56"/>
      <c r="J16" s="236"/>
      <c r="K16" s="237"/>
      <c r="L16" s="237"/>
      <c r="M16" s="237"/>
      <c r="N16" s="237"/>
      <c r="O16" s="237"/>
      <c r="P16" s="237"/>
      <c r="Q16" s="218" t="str">
        <f>IF(J16="","",VLOOKUP(J16,AI$26:AJ$42,2,FALSE))</f>
        <v/>
      </c>
      <c r="R16" s="124"/>
      <c r="S16" s="125"/>
      <c r="V16" s="148" t="s">
        <v>31</v>
      </c>
      <c r="W16" s="149">
        <v>200</v>
      </c>
      <c r="X16" s="20"/>
      <c r="AC16" s="28">
        <v>11</v>
      </c>
    </row>
    <row r="17" spans="1:37" ht="20.25" customHeight="1">
      <c r="A17" s="369"/>
      <c r="B17" s="370"/>
      <c r="C17" s="370"/>
      <c r="D17" s="370"/>
      <c r="E17" s="371"/>
      <c r="F17" s="57"/>
      <c r="G17" s="58"/>
      <c r="H17" s="59"/>
      <c r="J17" s="236"/>
      <c r="K17" s="237"/>
      <c r="L17" s="237"/>
      <c r="M17" s="237"/>
      <c r="N17" s="237"/>
      <c r="O17" s="237"/>
      <c r="P17" s="237"/>
      <c r="Q17" s="218" t="str">
        <f>IF(J17="","",VLOOKUP(J17,AI$26:AJ$42,2,FALSE))</f>
        <v/>
      </c>
      <c r="R17" s="124"/>
      <c r="S17" s="125"/>
      <c r="V17" s="148" t="s">
        <v>32</v>
      </c>
      <c r="W17" s="149">
        <v>50</v>
      </c>
      <c r="X17" s="20"/>
    </row>
    <row r="18" spans="1:37" ht="20.25" customHeight="1" thickBot="1">
      <c r="A18" s="297"/>
      <c r="B18" s="293"/>
      <c r="C18" s="293"/>
      <c r="D18" s="293"/>
      <c r="E18" s="418"/>
      <c r="F18" s="60"/>
      <c r="G18" s="61"/>
      <c r="H18" s="62"/>
      <c r="J18" s="236"/>
      <c r="K18" s="237"/>
      <c r="L18" s="237"/>
      <c r="M18" s="237"/>
      <c r="N18" s="237"/>
      <c r="O18" s="237"/>
      <c r="P18" s="237"/>
      <c r="Q18" s="218" t="str">
        <f>IF(J18="","",VLOOKUP(J18,AI$26:AJ$42,2,FALSE))</f>
        <v/>
      </c>
      <c r="R18" s="124"/>
      <c r="S18" s="125"/>
      <c r="V18" s="148" t="s">
        <v>33</v>
      </c>
      <c r="W18" s="149">
        <v>100</v>
      </c>
      <c r="X18" s="20"/>
      <c r="AB18" s="20" t="e">
        <f>#REF!</f>
        <v>#REF!</v>
      </c>
      <c r="AC18" s="20" t="e">
        <f>#REF!</f>
        <v>#REF!</v>
      </c>
      <c r="AD18" s="20" t="s">
        <v>71</v>
      </c>
      <c r="AE18" s="20" t="e">
        <f>#REF!</f>
        <v>#REF!</v>
      </c>
      <c r="AF18" s="20" t="s">
        <v>72</v>
      </c>
      <c r="AG18" s="269" t="e">
        <f>DATE(AB18,AC18,AE18)</f>
        <v>#REF!</v>
      </c>
      <c r="AH18" s="269"/>
    </row>
    <row r="19" spans="1:37" ht="20.25" customHeight="1" thickBot="1">
      <c r="A19" s="253" t="s">
        <v>16</v>
      </c>
      <c r="B19" s="254"/>
      <c r="C19" s="254"/>
      <c r="D19" s="254"/>
      <c r="E19" s="254"/>
      <c r="F19" s="63" t="s">
        <v>17</v>
      </c>
      <c r="G19" s="64" t="s">
        <v>2</v>
      </c>
      <c r="H19" s="65" t="s">
        <v>3</v>
      </c>
      <c r="J19" s="414"/>
      <c r="K19" s="415"/>
      <c r="L19" s="415"/>
      <c r="M19" s="415"/>
      <c r="N19" s="415"/>
      <c r="O19" s="415"/>
      <c r="P19" s="415"/>
      <c r="Q19" s="223" t="str">
        <f>IF(J19="","",VLOOKUP(J19,AI$26:AJ$42,2,FALSE))</f>
        <v/>
      </c>
      <c r="R19" s="126"/>
      <c r="S19" s="127"/>
      <c r="V19" s="148" t="s">
        <v>116</v>
      </c>
      <c r="W19" s="149">
        <v>50</v>
      </c>
      <c r="X19" s="20"/>
      <c r="AB19" s="20" t="e">
        <f>#REF!</f>
        <v>#REF!</v>
      </c>
      <c r="AG19" s="273" t="e">
        <f>AG18+1</f>
        <v>#REF!</v>
      </c>
      <c r="AH19" s="273"/>
      <c r="AI19" s="66" t="e">
        <f>AG19</f>
        <v>#REF!</v>
      </c>
      <c r="AJ19" s="67" t="e">
        <f>AI19</f>
        <v>#REF!</v>
      </c>
    </row>
    <row r="20" spans="1:37" ht="20.25" customHeight="1" thickTop="1">
      <c r="A20" s="193"/>
      <c r="B20" s="270" t="s">
        <v>29</v>
      </c>
      <c r="C20" s="257" t="s">
        <v>20</v>
      </c>
      <c r="D20" s="258"/>
      <c r="E20" s="258"/>
      <c r="F20" s="215">
        <v>510</v>
      </c>
      <c r="G20" s="68"/>
      <c r="H20" s="163"/>
      <c r="J20" s="416" t="s">
        <v>48</v>
      </c>
      <c r="K20" s="258"/>
      <c r="L20" s="258"/>
      <c r="M20" s="258"/>
      <c r="N20" s="258"/>
      <c r="O20" s="258"/>
      <c r="P20" s="417"/>
      <c r="Q20" s="218">
        <v>4000</v>
      </c>
      <c r="R20" s="128"/>
      <c r="S20" s="129"/>
      <c r="V20" s="148" t="s">
        <v>34</v>
      </c>
      <c r="W20" s="149">
        <v>150</v>
      </c>
      <c r="X20" s="20"/>
      <c r="AB20" s="69" t="s">
        <v>80</v>
      </c>
      <c r="AC20" s="70"/>
      <c r="AD20" s="71">
        <f>SUM(G22:H24)</f>
        <v>0</v>
      </c>
      <c r="AE20" s="71">
        <f>SUM(G25:H27)</f>
        <v>0</v>
      </c>
      <c r="AG20" s="269" t="e">
        <f>AG19+1</f>
        <v>#REF!</v>
      </c>
      <c r="AH20" s="269"/>
      <c r="AI20" s="66" t="e">
        <f>AG20</f>
        <v>#REF!</v>
      </c>
      <c r="AJ20" s="67" t="e">
        <f>AI20</f>
        <v>#REF!</v>
      </c>
    </row>
    <row r="21" spans="1:37" ht="20.25" customHeight="1" thickBot="1">
      <c r="A21" s="193"/>
      <c r="B21" s="270"/>
      <c r="C21" s="271" t="s">
        <v>22</v>
      </c>
      <c r="D21" s="272"/>
      <c r="E21" s="272"/>
      <c r="F21" s="216">
        <v>530</v>
      </c>
      <c r="G21" s="162"/>
      <c r="H21" s="161"/>
      <c r="J21" s="403" t="s">
        <v>64</v>
      </c>
      <c r="K21" s="404"/>
      <c r="L21" s="404"/>
      <c r="M21" s="404"/>
      <c r="N21" s="404"/>
      <c r="O21" s="404"/>
      <c r="P21" s="404"/>
      <c r="Q21" s="223">
        <v>300</v>
      </c>
      <c r="R21" s="130"/>
      <c r="S21" s="131"/>
      <c r="V21" s="148" t="s">
        <v>75</v>
      </c>
      <c r="W21" s="149">
        <v>100</v>
      </c>
      <c r="X21" s="20"/>
      <c r="AB21" s="69" t="s">
        <v>78</v>
      </c>
      <c r="AC21" s="71">
        <f>SUM(G28:H29)</f>
        <v>0</v>
      </c>
      <c r="AD21" s="71">
        <f>SUM(G30:H32)</f>
        <v>0</v>
      </c>
      <c r="AE21" s="71">
        <f>SUM(G33:H35)</f>
        <v>0</v>
      </c>
    </row>
    <row r="22" spans="1:37" ht="23.25" customHeight="1" thickTop="1" thickBot="1">
      <c r="A22" s="198">
        <f>B11</f>
        <v>0</v>
      </c>
      <c r="B22" s="255" t="s">
        <v>19</v>
      </c>
      <c r="C22" s="257" t="s">
        <v>20</v>
      </c>
      <c r="D22" s="258"/>
      <c r="E22" s="258"/>
      <c r="F22" s="215">
        <v>700</v>
      </c>
      <c r="G22" s="68"/>
      <c r="H22" s="72"/>
      <c r="J22" s="261" t="s">
        <v>110</v>
      </c>
      <c r="K22" s="262"/>
      <c r="L22" s="262"/>
      <c r="M22" s="262"/>
      <c r="N22" s="262"/>
      <c r="O22" s="262"/>
      <c r="P22" s="262"/>
      <c r="Q22" s="224" t="s">
        <v>17</v>
      </c>
      <c r="R22" s="175" t="s">
        <v>2</v>
      </c>
      <c r="S22" s="176" t="s">
        <v>3</v>
      </c>
      <c r="V22" s="148" t="s">
        <v>98</v>
      </c>
      <c r="W22" s="149">
        <v>300</v>
      </c>
      <c r="X22" s="20"/>
      <c r="AB22" s="227" t="s">
        <v>79</v>
      </c>
      <c r="AC22" s="228">
        <f>SUM(G36:H37)</f>
        <v>0</v>
      </c>
      <c r="AD22" s="228">
        <f>SUM(G38:H40)</f>
        <v>0</v>
      </c>
      <c r="AE22" s="71">
        <f>SUM(G41:H43)</f>
        <v>0</v>
      </c>
    </row>
    <row r="23" spans="1:37" s="1" customFormat="1" ht="20.25" customHeight="1" thickTop="1">
      <c r="A23" s="195" t="s">
        <v>12</v>
      </c>
      <c r="B23" s="256"/>
      <c r="C23" s="259" t="s">
        <v>22</v>
      </c>
      <c r="D23" s="260"/>
      <c r="E23" s="260"/>
      <c r="F23" s="217">
        <v>780</v>
      </c>
      <c r="G23" s="168"/>
      <c r="H23" s="169"/>
      <c r="J23" s="419"/>
      <c r="K23" s="420"/>
      <c r="L23" s="420"/>
      <c r="M23" s="420"/>
      <c r="N23" s="420"/>
      <c r="O23" s="420"/>
      <c r="P23" s="421"/>
      <c r="Q23" s="226" t="str">
        <f>IF(J23="","",VLOOKUP(J23,AB$37:AC$41,2,FALSE))</f>
        <v/>
      </c>
      <c r="R23" s="170"/>
      <c r="S23" s="171"/>
      <c r="V23" s="157" t="s">
        <v>123</v>
      </c>
      <c r="W23" s="158">
        <v>50</v>
      </c>
      <c r="AE23" s="1" t="s">
        <v>81</v>
      </c>
      <c r="AF23" s="172" t="s">
        <v>47</v>
      </c>
      <c r="AG23" s="173">
        <v>150</v>
      </c>
      <c r="AI23" s="172" t="s">
        <v>50</v>
      </c>
      <c r="AJ23" s="173">
        <v>590</v>
      </c>
    </row>
    <row r="24" spans="1:37" ht="20.25" customHeight="1">
      <c r="A24" s="197">
        <f>C11</f>
        <v>0</v>
      </c>
      <c r="B24" s="4" t="s">
        <v>23</v>
      </c>
      <c r="C24" s="244"/>
      <c r="D24" s="245"/>
      <c r="E24" s="245"/>
      <c r="F24" s="218" t="str">
        <f>IF(C24="","",VLOOKUP(C24,AI$23:AJ$25,2,FALSE))</f>
        <v/>
      </c>
      <c r="G24" s="79"/>
      <c r="H24" s="46"/>
      <c r="J24" s="381"/>
      <c r="K24" s="382"/>
      <c r="L24" s="382"/>
      <c r="M24" s="382"/>
      <c r="N24" s="382"/>
      <c r="O24" s="382"/>
      <c r="P24" s="383"/>
      <c r="Q24" s="226" t="str">
        <f>IF(J24="","",VLOOKUP(J24,AB$37:AC$41,2,FALSE))</f>
        <v/>
      </c>
      <c r="R24" s="58"/>
      <c r="S24" s="59"/>
      <c r="V24" s="148" t="s">
        <v>108</v>
      </c>
      <c r="W24" s="149">
        <v>20</v>
      </c>
      <c r="X24" s="20"/>
      <c r="AF24" s="80" t="s">
        <v>53</v>
      </c>
      <c r="AG24" s="81">
        <v>150</v>
      </c>
      <c r="AI24" s="80" t="s">
        <v>51</v>
      </c>
      <c r="AJ24" s="81">
        <v>590</v>
      </c>
    </row>
    <row r="25" spans="1:37" ht="20.25" customHeight="1" thickBot="1">
      <c r="A25" s="194" t="s">
        <v>1</v>
      </c>
      <c r="B25" s="246" t="s">
        <v>25</v>
      </c>
      <c r="C25" s="249" t="s">
        <v>20</v>
      </c>
      <c r="D25" s="250"/>
      <c r="E25" s="250"/>
      <c r="F25" s="219">
        <v>760</v>
      </c>
      <c r="G25" s="82"/>
      <c r="H25" s="83"/>
      <c r="J25" s="366"/>
      <c r="K25" s="367"/>
      <c r="L25" s="367"/>
      <c r="M25" s="367"/>
      <c r="N25" s="367"/>
      <c r="O25" s="367"/>
      <c r="P25" s="368"/>
      <c r="Q25" s="226" t="str">
        <f t="shared" ref="Q25" si="1">IF(J25="","",VLOOKUP(J25,AB$37:AC$41,2,FALSE))</f>
        <v/>
      </c>
      <c r="R25" s="84"/>
      <c r="S25" s="85"/>
      <c r="V25" s="148" t="s">
        <v>109</v>
      </c>
      <c r="W25" s="149">
        <v>450</v>
      </c>
      <c r="X25" s="20"/>
      <c r="AF25" s="80"/>
      <c r="AG25" s="81">
        <v>200</v>
      </c>
      <c r="AI25" s="80" t="s">
        <v>52</v>
      </c>
      <c r="AJ25" s="81">
        <v>780</v>
      </c>
    </row>
    <row r="26" spans="1:37" ht="20.25" customHeight="1" thickBot="1">
      <c r="A26" s="193"/>
      <c r="B26" s="247"/>
      <c r="C26" s="251" t="s">
        <v>22</v>
      </c>
      <c r="D26" s="252"/>
      <c r="E26" s="252"/>
      <c r="F26" s="220">
        <v>1000</v>
      </c>
      <c r="G26" s="86"/>
      <c r="H26" s="87"/>
      <c r="J26" s="422" t="s">
        <v>111</v>
      </c>
      <c r="K26" s="423"/>
      <c r="L26" s="423"/>
      <c r="M26" s="423"/>
      <c r="N26" s="423"/>
      <c r="O26" s="423"/>
      <c r="P26" s="423"/>
      <c r="Q26" s="225" t="s">
        <v>17</v>
      </c>
      <c r="R26" s="164" t="s">
        <v>2</v>
      </c>
      <c r="S26" s="165" t="s">
        <v>3</v>
      </c>
      <c r="V26" s="29"/>
      <c r="W26" s="141"/>
      <c r="X26" s="20"/>
      <c r="AF26" s="80"/>
      <c r="AG26" s="81">
        <v>100</v>
      </c>
    </row>
    <row r="27" spans="1:37" ht="20.25" customHeight="1" thickTop="1" thickBot="1">
      <c r="A27" s="196"/>
      <c r="B27" s="248"/>
      <c r="C27" s="374" t="s">
        <v>27</v>
      </c>
      <c r="D27" s="375"/>
      <c r="E27" s="375"/>
      <c r="F27" s="221">
        <v>1800</v>
      </c>
      <c r="G27" s="88"/>
      <c r="H27" s="85"/>
      <c r="J27" s="419"/>
      <c r="K27" s="420"/>
      <c r="L27" s="420"/>
      <c r="M27" s="420"/>
      <c r="N27" s="420"/>
      <c r="O27" s="420"/>
      <c r="P27" s="421"/>
      <c r="Q27" s="226" t="str">
        <f>IF(J27="","",VLOOKUP(J27,AB$43:AC$50,2,FALSE))</f>
        <v/>
      </c>
      <c r="R27" s="166"/>
      <c r="S27" s="167"/>
      <c r="V27" s="155" t="s">
        <v>113</v>
      </c>
      <c r="W27" s="156"/>
      <c r="X27" s="20"/>
      <c r="AI27" s="75" t="s">
        <v>24</v>
      </c>
      <c r="AJ27" s="76">
        <v>150</v>
      </c>
      <c r="AK27" s="20">
        <v>1</v>
      </c>
    </row>
    <row r="28" spans="1:37" ht="20.25" customHeight="1" thickBot="1">
      <c r="A28" s="194"/>
      <c r="B28" s="270" t="s">
        <v>29</v>
      </c>
      <c r="C28" s="257" t="s">
        <v>20</v>
      </c>
      <c r="D28" s="258"/>
      <c r="E28" s="258"/>
      <c r="F28" s="215">
        <v>510</v>
      </c>
      <c r="G28" s="68"/>
      <c r="H28" s="72"/>
      <c r="J28" s="381"/>
      <c r="K28" s="382"/>
      <c r="L28" s="382"/>
      <c r="M28" s="382"/>
      <c r="N28" s="382"/>
      <c r="O28" s="382"/>
      <c r="P28" s="383"/>
      <c r="Q28" s="226" t="str">
        <f>IF(J28="","",VLOOKUP(J28,AB$43:AC$49,2,FALSE))</f>
        <v/>
      </c>
      <c r="R28" s="180"/>
      <c r="S28" s="181"/>
      <c r="V28" s="148" t="s">
        <v>68</v>
      </c>
      <c r="W28" s="149">
        <v>290</v>
      </c>
      <c r="X28" s="20"/>
      <c r="AI28" s="80" t="s">
        <v>26</v>
      </c>
      <c r="AJ28" s="81">
        <v>150</v>
      </c>
      <c r="AK28" s="20">
        <v>2</v>
      </c>
    </row>
    <row r="29" spans="1:37" ht="20.25" customHeight="1" thickBot="1">
      <c r="A29" s="198">
        <f>B12</f>
        <v>0</v>
      </c>
      <c r="B29" s="270"/>
      <c r="C29" s="259" t="s">
        <v>22</v>
      </c>
      <c r="D29" s="260"/>
      <c r="E29" s="260"/>
      <c r="F29" s="217">
        <v>530</v>
      </c>
      <c r="G29" s="73"/>
      <c r="H29" s="74"/>
      <c r="I29" s="29"/>
      <c r="J29" s="381"/>
      <c r="K29" s="382"/>
      <c r="L29" s="382"/>
      <c r="M29" s="382"/>
      <c r="N29" s="382"/>
      <c r="O29" s="382"/>
      <c r="P29" s="383"/>
      <c r="Q29" s="226" t="str">
        <f>IF(J29="","",VLOOKUP(J29,AB$43:AC$49,2,FALSE))</f>
        <v/>
      </c>
      <c r="R29" s="180"/>
      <c r="S29" s="181"/>
      <c r="V29" s="148" t="s">
        <v>67</v>
      </c>
      <c r="W29" s="149">
        <v>290</v>
      </c>
      <c r="X29" s="20"/>
      <c r="AF29" s="77" t="s">
        <v>55</v>
      </c>
      <c r="AG29" s="78">
        <v>5300</v>
      </c>
      <c r="AI29" s="80" t="s">
        <v>28</v>
      </c>
      <c r="AJ29" s="81">
        <v>200</v>
      </c>
      <c r="AK29" s="20">
        <v>3</v>
      </c>
    </row>
    <row r="30" spans="1:37" ht="20.25" customHeight="1" thickBot="1">
      <c r="A30" s="194" t="s">
        <v>12</v>
      </c>
      <c r="B30" s="394" t="s">
        <v>19</v>
      </c>
      <c r="C30" s="249" t="s">
        <v>20</v>
      </c>
      <c r="D30" s="250"/>
      <c r="E30" s="250"/>
      <c r="F30" s="222">
        <v>700</v>
      </c>
      <c r="G30" s="89"/>
      <c r="H30" s="90"/>
      <c r="J30" s="366"/>
      <c r="K30" s="367"/>
      <c r="L30" s="367"/>
      <c r="M30" s="367"/>
      <c r="N30" s="367"/>
      <c r="O30" s="367"/>
      <c r="P30" s="368"/>
      <c r="Q30" s="226" t="str">
        <f>IF(J30="","",VLOOKUP(J30,AB$43:AC$49,2,FALSE))</f>
        <v/>
      </c>
      <c r="R30" s="182"/>
      <c r="S30" s="183"/>
      <c r="V30" s="148" t="s">
        <v>65</v>
      </c>
      <c r="W30" s="149">
        <v>120</v>
      </c>
      <c r="X30" s="20"/>
      <c r="AF30" s="77" t="s">
        <v>56</v>
      </c>
      <c r="AG30" s="81">
        <v>5300</v>
      </c>
      <c r="AI30" s="80" t="s">
        <v>30</v>
      </c>
      <c r="AJ30" s="81">
        <v>100</v>
      </c>
      <c r="AK30" s="20">
        <v>4</v>
      </c>
    </row>
    <row r="31" spans="1:37" ht="20.25" customHeight="1" thickBot="1">
      <c r="A31" s="197">
        <f>C12</f>
        <v>0</v>
      </c>
      <c r="B31" s="256"/>
      <c r="C31" s="259" t="s">
        <v>22</v>
      </c>
      <c r="D31" s="260"/>
      <c r="E31" s="260"/>
      <c r="F31" s="217">
        <v>780</v>
      </c>
      <c r="G31" s="73"/>
      <c r="H31" s="74"/>
      <c r="J31" s="242" t="s">
        <v>63</v>
      </c>
      <c r="K31" s="243"/>
      <c r="L31" s="243"/>
      <c r="M31" s="243"/>
      <c r="N31" s="243"/>
      <c r="O31" s="243"/>
      <c r="P31" s="243"/>
      <c r="Q31" s="225" t="s">
        <v>17</v>
      </c>
      <c r="R31" s="164" t="s">
        <v>2</v>
      </c>
      <c r="S31" s="165" t="s">
        <v>3</v>
      </c>
      <c r="V31" s="148" t="s">
        <v>84</v>
      </c>
      <c r="W31" s="149">
        <v>210</v>
      </c>
      <c r="X31" s="20"/>
      <c r="AF31" s="80" t="s">
        <v>58</v>
      </c>
      <c r="AG31" s="81">
        <v>2700</v>
      </c>
      <c r="AI31" s="80" t="s">
        <v>31</v>
      </c>
      <c r="AJ31" s="81">
        <v>200</v>
      </c>
      <c r="AK31" s="20">
        <v>5</v>
      </c>
    </row>
    <row r="32" spans="1:37" ht="22.5" customHeight="1" thickTop="1">
      <c r="A32" s="194" t="s">
        <v>1</v>
      </c>
      <c r="B32" s="4" t="s">
        <v>23</v>
      </c>
      <c r="C32" s="244"/>
      <c r="D32" s="245"/>
      <c r="E32" s="245"/>
      <c r="F32" s="218" t="str">
        <f>IF(C32="","",VLOOKUP(C32,AI$23:AJ$25,2,FALSE))</f>
        <v/>
      </c>
      <c r="G32" s="79"/>
      <c r="H32" s="46"/>
      <c r="J32" s="409" t="s">
        <v>126</v>
      </c>
      <c r="K32" s="410"/>
      <c r="L32" s="410"/>
      <c r="M32" s="410"/>
      <c r="N32" s="410"/>
      <c r="O32" s="410"/>
      <c r="P32" s="410"/>
      <c r="Q32" s="230">
        <v>1500</v>
      </c>
      <c r="R32" s="232"/>
      <c r="S32" s="425"/>
      <c r="V32" s="148"/>
      <c r="W32" s="149"/>
      <c r="X32" s="20"/>
      <c r="AF32" s="80" t="s">
        <v>57</v>
      </c>
      <c r="AG32" s="81">
        <v>2700</v>
      </c>
      <c r="AI32" s="80" t="s">
        <v>32</v>
      </c>
      <c r="AJ32" s="81">
        <v>50</v>
      </c>
      <c r="AK32" s="20">
        <v>6</v>
      </c>
    </row>
    <row r="33" spans="1:37" ht="20.25" customHeight="1">
      <c r="A33" s="194"/>
      <c r="B33" s="246" t="s">
        <v>25</v>
      </c>
      <c r="C33" s="249" t="s">
        <v>20</v>
      </c>
      <c r="D33" s="250"/>
      <c r="E33" s="250"/>
      <c r="F33" s="219">
        <v>760</v>
      </c>
      <c r="G33" s="82"/>
      <c r="H33" s="94"/>
      <c r="I33" s="29"/>
      <c r="J33" s="411"/>
      <c r="K33" s="412"/>
      <c r="L33" s="412"/>
      <c r="M33" s="412"/>
      <c r="N33" s="412"/>
      <c r="O33" s="412"/>
      <c r="P33" s="412"/>
      <c r="Q33" s="231"/>
      <c r="R33" s="233"/>
      <c r="S33" s="426"/>
      <c r="V33" s="159" t="s">
        <v>112</v>
      </c>
      <c r="W33" s="174"/>
      <c r="X33" s="20"/>
      <c r="AI33" s="80" t="s">
        <v>33</v>
      </c>
      <c r="AJ33" s="81">
        <v>100</v>
      </c>
      <c r="AK33" s="20">
        <v>7</v>
      </c>
    </row>
    <row r="34" spans="1:37" ht="20.25" customHeight="1" thickBot="1">
      <c r="A34" s="194"/>
      <c r="B34" s="247"/>
      <c r="C34" s="251" t="s">
        <v>22</v>
      </c>
      <c r="D34" s="252"/>
      <c r="E34" s="252"/>
      <c r="F34" s="220">
        <v>1000</v>
      </c>
      <c r="G34" s="86"/>
      <c r="H34" s="97"/>
      <c r="J34" s="95" t="s">
        <v>104</v>
      </c>
      <c r="K34" s="24"/>
      <c r="L34" s="24"/>
      <c r="M34" s="24"/>
      <c r="N34" s="24"/>
      <c r="O34" s="24"/>
      <c r="P34" s="24"/>
      <c r="Q34" s="223">
        <v>1500</v>
      </c>
      <c r="R34" s="96"/>
      <c r="S34" s="62"/>
      <c r="V34" s="148" t="s">
        <v>114</v>
      </c>
      <c r="W34" s="149">
        <v>2000</v>
      </c>
      <c r="X34" s="20"/>
      <c r="AI34" s="80" t="s">
        <v>116</v>
      </c>
      <c r="AJ34" s="81">
        <v>50</v>
      </c>
      <c r="AK34" s="20">
        <v>8</v>
      </c>
    </row>
    <row r="35" spans="1:37" ht="20.25" customHeight="1" thickBot="1">
      <c r="A35" s="196"/>
      <c r="B35" s="248"/>
      <c r="C35" s="374" t="s">
        <v>27</v>
      </c>
      <c r="D35" s="375"/>
      <c r="E35" s="375"/>
      <c r="F35" s="221">
        <v>1800</v>
      </c>
      <c r="G35" s="88"/>
      <c r="H35" s="85"/>
      <c r="J35" s="242" t="s">
        <v>54</v>
      </c>
      <c r="K35" s="243"/>
      <c r="L35" s="243"/>
      <c r="M35" s="243"/>
      <c r="N35" s="243"/>
      <c r="O35" s="243"/>
      <c r="P35" s="400"/>
      <c r="Q35" s="225" t="s">
        <v>17</v>
      </c>
      <c r="R35" s="177" t="s">
        <v>2</v>
      </c>
      <c r="S35" s="165" t="s">
        <v>3</v>
      </c>
      <c r="V35" s="148" t="s">
        <v>85</v>
      </c>
      <c r="W35" s="149">
        <v>130</v>
      </c>
      <c r="X35" s="20"/>
      <c r="Y35" s="28"/>
      <c r="AF35" s="20" t="s">
        <v>59</v>
      </c>
      <c r="AG35" s="20">
        <v>150</v>
      </c>
      <c r="AI35" s="91" t="s">
        <v>34</v>
      </c>
      <c r="AJ35" s="92">
        <v>150</v>
      </c>
      <c r="AK35" s="20">
        <v>9</v>
      </c>
    </row>
    <row r="36" spans="1:37" ht="20.25" customHeight="1" thickBot="1">
      <c r="A36" s="194"/>
      <c r="B36" s="413" t="s">
        <v>29</v>
      </c>
      <c r="C36" s="376" t="s">
        <v>20</v>
      </c>
      <c r="D36" s="377"/>
      <c r="E36" s="377"/>
      <c r="F36" s="215">
        <v>510</v>
      </c>
      <c r="G36" s="98"/>
      <c r="H36" s="99"/>
      <c r="J36" s="401"/>
      <c r="K36" s="402"/>
      <c r="L36" s="402"/>
      <c r="M36" s="402"/>
      <c r="N36" s="402"/>
      <c r="O36" s="402"/>
      <c r="P36" s="402"/>
      <c r="Q36" s="218" t="str">
        <f>IF(J36="","",VLOOKUP(J36,AF$28:AG$33,2,FALSE))</f>
        <v/>
      </c>
      <c r="R36" s="93"/>
      <c r="S36" s="56"/>
      <c r="V36" s="148" t="s">
        <v>115</v>
      </c>
      <c r="W36" s="149">
        <v>650</v>
      </c>
      <c r="X36" s="20"/>
      <c r="AF36" s="20" t="s">
        <v>60</v>
      </c>
      <c r="AG36" s="20">
        <v>150</v>
      </c>
      <c r="AI36" s="91" t="s">
        <v>75</v>
      </c>
      <c r="AJ36" s="92">
        <v>150</v>
      </c>
      <c r="AK36" s="20">
        <v>10</v>
      </c>
    </row>
    <row r="37" spans="1:37" ht="20.25" customHeight="1" thickBot="1">
      <c r="A37" s="198">
        <f>B13</f>
        <v>0</v>
      </c>
      <c r="B37" s="270"/>
      <c r="C37" s="259" t="s">
        <v>22</v>
      </c>
      <c r="D37" s="260"/>
      <c r="E37" s="260"/>
      <c r="F37" s="217">
        <v>530</v>
      </c>
      <c r="G37" s="73"/>
      <c r="H37" s="74"/>
      <c r="J37" s="405"/>
      <c r="K37" s="406"/>
      <c r="L37" s="406"/>
      <c r="M37" s="406"/>
      <c r="N37" s="406"/>
      <c r="O37" s="406"/>
      <c r="P37" s="406"/>
      <c r="Q37" s="221" t="str">
        <f>IF(J37="","",VLOOKUP(J37,AF$23:AG$33,2,FALSE))</f>
        <v/>
      </c>
      <c r="R37" s="96"/>
      <c r="S37" s="62"/>
      <c r="V37" s="148" t="s">
        <v>86</v>
      </c>
      <c r="W37" s="149">
        <v>660</v>
      </c>
      <c r="X37" s="20"/>
      <c r="AF37" s="20" t="s">
        <v>61</v>
      </c>
      <c r="AG37" s="20">
        <v>150</v>
      </c>
      <c r="AI37" s="91" t="s">
        <v>98</v>
      </c>
      <c r="AJ37" s="92">
        <v>300</v>
      </c>
      <c r="AK37" s="20">
        <v>11</v>
      </c>
    </row>
    <row r="38" spans="1:37" ht="20.25" customHeight="1" thickBot="1">
      <c r="A38" s="194" t="s">
        <v>12</v>
      </c>
      <c r="B38" s="394" t="s">
        <v>19</v>
      </c>
      <c r="C38" s="249" t="s">
        <v>20</v>
      </c>
      <c r="D38" s="250"/>
      <c r="E38" s="250"/>
      <c r="F38" s="222">
        <v>700</v>
      </c>
      <c r="G38" s="89"/>
      <c r="H38" s="90"/>
      <c r="J38" s="5" t="s">
        <v>66</v>
      </c>
      <c r="K38" s="100"/>
      <c r="L38" s="100"/>
      <c r="M38" s="100"/>
      <c r="N38" s="100"/>
      <c r="O38" s="100"/>
      <c r="P38" s="100"/>
      <c r="Q38" s="100"/>
      <c r="S38" s="100" t="s">
        <v>82</v>
      </c>
      <c r="V38" s="148" t="s">
        <v>87</v>
      </c>
      <c r="W38" s="149">
        <v>2400</v>
      </c>
      <c r="X38" s="20"/>
      <c r="AB38" s="20" t="s">
        <v>68</v>
      </c>
      <c r="AC38" s="20">
        <v>290</v>
      </c>
      <c r="AF38" s="20" t="s">
        <v>62</v>
      </c>
      <c r="AG38" s="20">
        <v>180</v>
      </c>
      <c r="AI38" s="20" t="s">
        <v>123</v>
      </c>
      <c r="AJ38" s="20">
        <v>50</v>
      </c>
      <c r="AK38" s="20">
        <v>12</v>
      </c>
    </row>
    <row r="39" spans="1:37" ht="20.25" customHeight="1" thickBot="1">
      <c r="A39" s="197">
        <f>C13</f>
        <v>0</v>
      </c>
      <c r="B39" s="256"/>
      <c r="C39" s="259" t="s">
        <v>22</v>
      </c>
      <c r="D39" s="260"/>
      <c r="E39" s="260"/>
      <c r="F39" s="217">
        <v>780</v>
      </c>
      <c r="G39" s="73"/>
      <c r="H39" s="74"/>
      <c r="J39" s="101" t="s">
        <v>74</v>
      </c>
      <c r="K39" s="102"/>
      <c r="L39" s="102"/>
      <c r="M39" s="102"/>
      <c r="N39" s="102"/>
      <c r="O39" s="102"/>
      <c r="P39" s="102"/>
      <c r="Q39" s="102"/>
      <c r="R39" s="102"/>
      <c r="S39" s="103"/>
      <c r="V39" s="148" t="s">
        <v>124</v>
      </c>
      <c r="W39" s="149">
        <v>100</v>
      </c>
      <c r="X39" s="20"/>
      <c r="AB39" s="20" t="s">
        <v>67</v>
      </c>
      <c r="AC39" s="20">
        <v>290</v>
      </c>
      <c r="AI39" s="20" t="s">
        <v>97</v>
      </c>
      <c r="AJ39" s="20">
        <v>20</v>
      </c>
      <c r="AK39" s="20">
        <v>13</v>
      </c>
    </row>
    <row r="40" spans="1:37" ht="20.25" customHeight="1">
      <c r="A40" s="194" t="s">
        <v>1</v>
      </c>
      <c r="B40" s="4" t="s">
        <v>23</v>
      </c>
      <c r="C40" s="244"/>
      <c r="D40" s="245"/>
      <c r="E40" s="245"/>
      <c r="F40" s="218" t="str">
        <f>IF(C40="","",VLOOKUP(C40,AI$23:AJ$25,2,FALSE))</f>
        <v/>
      </c>
      <c r="G40" s="79"/>
      <c r="H40" s="46"/>
      <c r="J40" s="386" t="s">
        <v>35</v>
      </c>
      <c r="K40" s="104"/>
      <c r="L40" s="7" t="s">
        <v>36</v>
      </c>
      <c r="M40" s="7"/>
      <c r="N40" s="7"/>
      <c r="O40" s="7"/>
      <c r="P40" s="7"/>
      <c r="Q40" s="7"/>
      <c r="R40" s="105"/>
      <c r="S40" s="106"/>
      <c r="V40" s="159" t="s">
        <v>100</v>
      </c>
      <c r="W40" s="160"/>
      <c r="X40" s="20"/>
      <c r="AB40" s="20" t="s">
        <v>65</v>
      </c>
      <c r="AC40" s="20">
        <v>120</v>
      </c>
      <c r="AI40" s="20" t="s">
        <v>99</v>
      </c>
      <c r="AJ40" s="20">
        <v>450</v>
      </c>
      <c r="AK40" s="20">
        <v>14</v>
      </c>
    </row>
    <row r="41" spans="1:37" ht="20.25" customHeight="1">
      <c r="A41" s="194"/>
      <c r="B41" s="246" t="s">
        <v>25</v>
      </c>
      <c r="C41" s="249" t="s">
        <v>20</v>
      </c>
      <c r="D41" s="250"/>
      <c r="E41" s="250"/>
      <c r="F41" s="219">
        <v>760</v>
      </c>
      <c r="G41" s="82"/>
      <c r="H41" s="94"/>
      <c r="J41" s="387"/>
      <c r="K41" s="107"/>
      <c r="L41" s="10" t="s">
        <v>37</v>
      </c>
      <c r="M41" s="10"/>
      <c r="N41" s="10"/>
      <c r="O41" s="10"/>
      <c r="P41" s="10"/>
      <c r="Q41" s="10"/>
      <c r="R41" s="108"/>
      <c r="S41" s="109"/>
      <c r="V41" s="148" t="s">
        <v>55</v>
      </c>
      <c r="W41" s="149">
        <v>5300</v>
      </c>
      <c r="X41" s="20"/>
      <c r="AB41" s="20" t="s">
        <v>84</v>
      </c>
      <c r="AC41" s="20">
        <v>210</v>
      </c>
      <c r="AK41" s="20">
        <v>15</v>
      </c>
    </row>
    <row r="42" spans="1:37" ht="20.25" customHeight="1" thickBot="1">
      <c r="A42" s="194"/>
      <c r="B42" s="247"/>
      <c r="C42" s="251" t="s">
        <v>22</v>
      </c>
      <c r="D42" s="252"/>
      <c r="E42" s="252"/>
      <c r="F42" s="220">
        <v>1000</v>
      </c>
      <c r="G42" s="86"/>
      <c r="H42" s="97"/>
      <c r="J42" s="388"/>
      <c r="K42" s="107"/>
      <c r="L42" s="11" t="s">
        <v>38</v>
      </c>
      <c r="M42" s="12"/>
      <c r="N42" s="12"/>
      <c r="O42" s="12"/>
      <c r="P42" s="12"/>
      <c r="Q42" s="12"/>
      <c r="R42" s="111"/>
      <c r="S42" s="112"/>
      <c r="V42" s="148" t="s">
        <v>105</v>
      </c>
      <c r="W42" s="149">
        <v>5300</v>
      </c>
      <c r="X42" s="20"/>
      <c r="AK42" s="20">
        <v>16</v>
      </c>
    </row>
    <row r="43" spans="1:37" ht="20.25" customHeight="1" thickBot="1">
      <c r="A43" s="196"/>
      <c r="B43" s="248"/>
      <c r="C43" s="374" t="s">
        <v>27</v>
      </c>
      <c r="D43" s="375"/>
      <c r="E43" s="375"/>
      <c r="F43" s="215">
        <v>1800</v>
      </c>
      <c r="G43" s="88"/>
      <c r="H43" s="85"/>
      <c r="J43" s="389" t="s">
        <v>39</v>
      </c>
      <c r="K43" s="267"/>
      <c r="L43" s="360" t="s">
        <v>40</v>
      </c>
      <c r="M43" s="361"/>
      <c r="N43" s="362"/>
      <c r="O43" s="407" t="s">
        <v>88</v>
      </c>
      <c r="P43" s="6"/>
      <c r="Q43" s="7" t="s">
        <v>41</v>
      </c>
      <c r="R43" s="7"/>
      <c r="S43" s="8"/>
      <c r="V43" s="148" t="s">
        <v>58</v>
      </c>
      <c r="W43" s="149">
        <v>2700</v>
      </c>
      <c r="X43" s="20"/>
    </row>
    <row r="44" spans="1:37" ht="20.25" customHeight="1">
      <c r="A44" s="361" t="s">
        <v>106</v>
      </c>
      <c r="B44" s="361"/>
      <c r="C44" s="361"/>
      <c r="D44" s="361"/>
      <c r="E44" s="361"/>
      <c r="F44" s="361"/>
      <c r="G44" s="361"/>
      <c r="H44" s="361"/>
      <c r="J44" s="390"/>
      <c r="K44" s="268"/>
      <c r="L44" s="363"/>
      <c r="M44" s="364"/>
      <c r="N44" s="365"/>
      <c r="O44" s="408"/>
      <c r="P44" s="9"/>
      <c r="Q44" s="10" t="s">
        <v>42</v>
      </c>
      <c r="R44" s="13"/>
      <c r="S44" s="14"/>
      <c r="V44" s="148" t="s">
        <v>57</v>
      </c>
      <c r="W44" s="149">
        <v>2700</v>
      </c>
      <c r="X44" s="20"/>
      <c r="AB44" s="20" t="s">
        <v>114</v>
      </c>
      <c r="AC44" s="20">
        <v>2000</v>
      </c>
    </row>
    <row r="45" spans="1:37" ht="20.25" customHeight="1">
      <c r="A45" s="392"/>
      <c r="B45" s="392"/>
      <c r="C45" s="392"/>
      <c r="D45" s="392"/>
      <c r="E45" s="392"/>
      <c r="F45" s="392"/>
      <c r="G45" s="392"/>
      <c r="H45" s="392"/>
      <c r="I45" s="113"/>
      <c r="J45" s="390"/>
      <c r="K45" s="107"/>
      <c r="L45" s="3" t="s">
        <v>43</v>
      </c>
      <c r="M45" s="3"/>
      <c r="N45" s="3"/>
      <c r="O45" s="3"/>
      <c r="P45" s="3"/>
      <c r="Q45" s="3"/>
      <c r="R45" s="3"/>
      <c r="S45" s="15"/>
      <c r="V45" s="29"/>
      <c r="W45" s="141"/>
      <c r="X45" s="20"/>
      <c r="AB45" s="20" t="s">
        <v>85</v>
      </c>
      <c r="AC45" s="20">
        <v>130</v>
      </c>
      <c r="AD45" s="116"/>
      <c r="AE45" s="116"/>
      <c r="AF45" s="116"/>
      <c r="AG45" s="116"/>
    </row>
    <row r="46" spans="1:37" ht="20.25" customHeight="1" thickBot="1">
      <c r="A46" s="393"/>
      <c r="B46" s="393"/>
      <c r="C46" s="393"/>
      <c r="D46" s="393"/>
      <c r="E46" s="393"/>
      <c r="F46" s="393"/>
      <c r="G46" s="393"/>
      <c r="H46" s="393"/>
      <c r="I46" s="113"/>
      <c r="J46" s="391"/>
      <c r="K46" s="114"/>
      <c r="L46" s="11" t="s">
        <v>44</v>
      </c>
      <c r="M46" s="11"/>
      <c r="N46" s="11"/>
      <c r="O46" s="11"/>
      <c r="P46" s="11"/>
      <c r="Q46" s="11"/>
      <c r="R46" s="11"/>
      <c r="S46" s="16"/>
      <c r="V46" s="234" t="s">
        <v>102</v>
      </c>
      <c r="W46" s="235"/>
      <c r="X46" s="20"/>
      <c r="AB46" s="20" t="s">
        <v>125</v>
      </c>
      <c r="AC46" s="20">
        <v>100</v>
      </c>
      <c r="AD46" s="116"/>
      <c r="AE46" s="116"/>
      <c r="AF46" s="116"/>
      <c r="AG46" s="116"/>
    </row>
    <row r="47" spans="1:37" ht="20.25" customHeight="1" thickBot="1">
      <c r="A47" s="139" t="s">
        <v>69</v>
      </c>
      <c r="B47" s="135"/>
      <c r="C47" s="135"/>
      <c r="D47" s="135"/>
      <c r="E47" s="135"/>
      <c r="F47" s="136" t="s">
        <v>17</v>
      </c>
      <c r="G47" s="137" t="s">
        <v>2</v>
      </c>
      <c r="H47" s="138" t="s">
        <v>3</v>
      </c>
      <c r="J47" s="263" t="s">
        <v>45</v>
      </c>
      <c r="K47" s="264"/>
      <c r="L47" s="104"/>
      <c r="M47" s="117" t="s">
        <v>46</v>
      </c>
      <c r="N47" s="105"/>
      <c r="O47" s="105"/>
      <c r="P47" s="105"/>
      <c r="Q47" s="105"/>
      <c r="R47" s="105"/>
      <c r="S47" s="106"/>
      <c r="V47" s="148" t="s">
        <v>59</v>
      </c>
      <c r="W47" s="149">
        <v>150</v>
      </c>
      <c r="X47" s="20"/>
      <c r="AB47" s="20" t="s">
        <v>115</v>
      </c>
      <c r="AC47" s="20">
        <v>650</v>
      </c>
      <c r="AD47" s="116"/>
      <c r="AE47" s="116"/>
      <c r="AF47" s="116"/>
      <c r="AG47" s="116"/>
    </row>
    <row r="48" spans="1:37" ht="20.25" customHeight="1" thickTop="1" thickBot="1">
      <c r="A48" s="384" t="s">
        <v>59</v>
      </c>
      <c r="B48" s="385"/>
      <c r="C48" s="385"/>
      <c r="D48" s="385"/>
      <c r="E48" s="385"/>
      <c r="F48" s="184">
        <f>IF(A48="","",VLOOKUP(A48,AF$35:AG$38,2,FALSE))</f>
        <v>150</v>
      </c>
      <c r="G48" s="118"/>
      <c r="H48" s="97"/>
      <c r="J48" s="265"/>
      <c r="K48" s="266"/>
      <c r="L48" s="114"/>
      <c r="M48" s="119" t="s">
        <v>70</v>
      </c>
      <c r="N48" s="110"/>
      <c r="O48" s="110"/>
      <c r="P48" s="110"/>
      <c r="Q48" s="110"/>
      <c r="R48" s="110"/>
      <c r="S48" s="115"/>
      <c r="V48" s="148" t="s">
        <v>60</v>
      </c>
      <c r="W48" s="149">
        <v>150</v>
      </c>
      <c r="X48" s="20"/>
      <c r="AB48" s="20" t="s">
        <v>86</v>
      </c>
      <c r="AC48" s="20">
        <v>660</v>
      </c>
    </row>
    <row r="49" spans="1:29" ht="20.25" customHeight="1">
      <c r="A49" s="238" t="s">
        <v>60</v>
      </c>
      <c r="B49" s="239"/>
      <c r="C49" s="239"/>
      <c r="D49" s="239"/>
      <c r="E49" s="239"/>
      <c r="F49" s="184">
        <f>IF(A49="","",VLOOKUP(A49,AF$35:AG$38,2,FALSE))</f>
        <v>150</v>
      </c>
      <c r="G49" s="118"/>
      <c r="H49" s="97"/>
      <c r="J49" s="424" t="s">
        <v>119</v>
      </c>
      <c r="K49" s="424"/>
      <c r="L49" s="424"/>
      <c r="M49" s="424"/>
      <c r="N49" s="424"/>
      <c r="O49" s="424"/>
      <c r="P49" s="424"/>
      <c r="Q49" s="424"/>
      <c r="R49" s="424"/>
      <c r="S49" s="424"/>
      <c r="V49" s="148" t="s">
        <v>61</v>
      </c>
      <c r="W49" s="149">
        <v>150</v>
      </c>
      <c r="X49" s="20"/>
      <c r="AB49" s="20" t="s">
        <v>87</v>
      </c>
      <c r="AC49" s="20">
        <v>2400</v>
      </c>
    </row>
    <row r="50" spans="1:29" ht="20.25" customHeight="1" thickBot="1">
      <c r="A50" s="238" t="s">
        <v>61</v>
      </c>
      <c r="B50" s="239"/>
      <c r="C50" s="239"/>
      <c r="D50" s="239"/>
      <c r="E50" s="239"/>
      <c r="F50" s="184">
        <f>IF(A50="","",VLOOKUP(A50,AF$35:AG$38,2,FALSE))</f>
        <v>150</v>
      </c>
      <c r="G50" s="118"/>
      <c r="H50" s="97"/>
      <c r="J50" s="229" t="s">
        <v>120</v>
      </c>
      <c r="K50" s="229"/>
      <c r="L50" s="229"/>
      <c r="M50" s="229"/>
      <c r="N50" s="229"/>
      <c r="O50" s="229"/>
      <c r="P50" s="229"/>
      <c r="Q50" s="229"/>
      <c r="R50" s="229"/>
      <c r="S50" s="229"/>
      <c r="V50" s="178" t="s">
        <v>62</v>
      </c>
      <c r="W50" s="179">
        <v>180</v>
      </c>
      <c r="X50" s="20"/>
    </row>
    <row r="51" spans="1:29" ht="21" customHeight="1" thickBot="1">
      <c r="A51" s="240" t="s">
        <v>122</v>
      </c>
      <c r="B51" s="241"/>
      <c r="C51" s="241"/>
      <c r="D51" s="241"/>
      <c r="E51" s="241"/>
      <c r="F51" s="185">
        <f>IF(A51="","",VLOOKUP(A51,AF$35:AG$38,2,FALSE))</f>
        <v>180</v>
      </c>
      <c r="G51" s="88"/>
      <c r="H51" s="85"/>
      <c r="I51" s="120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X51" s="20"/>
    </row>
    <row r="52" spans="1:29" ht="28.5" customHeight="1">
      <c r="X52" s="20"/>
    </row>
    <row r="53" spans="1:29" ht="28.5" customHeight="1">
      <c r="Y53" s="32"/>
    </row>
    <row r="54" spans="1:29" ht="28.5" customHeight="1">
      <c r="Y54" s="32"/>
    </row>
    <row r="55" spans="1:29" ht="28.5" customHeight="1">
      <c r="Y55" s="32"/>
    </row>
    <row r="56" spans="1:29" ht="28.5" customHeight="1">
      <c r="Y56" s="32"/>
    </row>
    <row r="57" spans="1:29" ht="28.5" customHeight="1">
      <c r="Y57" s="32"/>
    </row>
    <row r="58" spans="1:29" ht="28.5" customHeight="1">
      <c r="Y58" s="32"/>
    </row>
    <row r="59" spans="1:29" ht="28.5" customHeight="1">
      <c r="Y59" s="32"/>
    </row>
    <row r="60" spans="1:29" ht="28.5" customHeight="1">
      <c r="Y60" s="32"/>
    </row>
    <row r="61" spans="1:29" ht="28.5" customHeight="1">
      <c r="Y61" s="32"/>
    </row>
    <row r="62" spans="1:29" ht="28.5" customHeight="1">
      <c r="Y62" s="32"/>
    </row>
    <row r="63" spans="1:29" ht="28.5" customHeight="1">
      <c r="Y63" s="32"/>
    </row>
  </sheetData>
  <sheetProtection algorithmName="SHA-512" hashValue="0La5TUML+V+i/+IAwlbVHYTntR/7EHxJpkV/KvMYI4EWKqnwTcBuDTLiHXzlD372AvCHNF3Y9PiySwgQCfuFFA==" saltValue="kjSn8uErYP4LMhuZLmJfjA==" spinCount="100000" sheet="1" objects="1" scenarios="1" selectLockedCells="1"/>
  <mergeCells count="120">
    <mergeCell ref="A5:B5"/>
    <mergeCell ref="A49:E49"/>
    <mergeCell ref="A16:E16"/>
    <mergeCell ref="J35:P35"/>
    <mergeCell ref="J36:P36"/>
    <mergeCell ref="J21:P21"/>
    <mergeCell ref="J37:P37"/>
    <mergeCell ref="C35:E35"/>
    <mergeCell ref="O43:O44"/>
    <mergeCell ref="J32:P33"/>
    <mergeCell ref="C29:E29"/>
    <mergeCell ref="B25:B27"/>
    <mergeCell ref="B36:B37"/>
    <mergeCell ref="J17:P17"/>
    <mergeCell ref="J18:P18"/>
    <mergeCell ref="J19:P19"/>
    <mergeCell ref="J20:P20"/>
    <mergeCell ref="A18:E18"/>
    <mergeCell ref="J27:P27"/>
    <mergeCell ref="J26:P26"/>
    <mergeCell ref="J23:P23"/>
    <mergeCell ref="J24:P24"/>
    <mergeCell ref="J49:S49"/>
    <mergeCell ref="S32:S33"/>
    <mergeCell ref="A48:E48"/>
    <mergeCell ref="C39:E39"/>
    <mergeCell ref="J40:J42"/>
    <mergeCell ref="J43:J46"/>
    <mergeCell ref="A44:H46"/>
    <mergeCell ref="C37:E37"/>
    <mergeCell ref="B38:B39"/>
    <mergeCell ref="C38:E38"/>
    <mergeCell ref="B30:B31"/>
    <mergeCell ref="C30:E30"/>
    <mergeCell ref="C43:E43"/>
    <mergeCell ref="L43:N44"/>
    <mergeCell ref="J30:P30"/>
    <mergeCell ref="A17:E17"/>
    <mergeCell ref="J15:P15"/>
    <mergeCell ref="B28:B29"/>
    <mergeCell ref="C27:E27"/>
    <mergeCell ref="C36:E36"/>
    <mergeCell ref="C31:E31"/>
    <mergeCell ref="C28:E28"/>
    <mergeCell ref="A15:E15"/>
    <mergeCell ref="C41:E41"/>
    <mergeCell ref="C42:E42"/>
    <mergeCell ref="J25:P25"/>
    <mergeCell ref="J28:P28"/>
    <mergeCell ref="J29:P29"/>
    <mergeCell ref="D6:D7"/>
    <mergeCell ref="P6:P7"/>
    <mergeCell ref="Q6:Q7"/>
    <mergeCell ref="R6:S6"/>
    <mergeCell ref="I12:J12"/>
    <mergeCell ref="N6:O7"/>
    <mergeCell ref="L6:M7"/>
    <mergeCell ref="L11:M11"/>
    <mergeCell ref="L12:M12"/>
    <mergeCell ref="N11:O11"/>
    <mergeCell ref="N12:O12"/>
    <mergeCell ref="L5:S5"/>
    <mergeCell ref="I13:J13"/>
    <mergeCell ref="E6:E7"/>
    <mergeCell ref="I7:J7"/>
    <mergeCell ref="E8:F8"/>
    <mergeCell ref="I8:K10"/>
    <mergeCell ref="H8:H10"/>
    <mergeCell ref="E9:F10"/>
    <mergeCell ref="G9:G10"/>
    <mergeCell ref="L13:M13"/>
    <mergeCell ref="N13:O13"/>
    <mergeCell ref="AG18:AH18"/>
    <mergeCell ref="B20:B21"/>
    <mergeCell ref="C20:E20"/>
    <mergeCell ref="C21:E21"/>
    <mergeCell ref="AG19:AH19"/>
    <mergeCell ref="AG20:AH20"/>
    <mergeCell ref="F2:G2"/>
    <mergeCell ref="F6:F7"/>
    <mergeCell ref="G6:G7"/>
    <mergeCell ref="H6:H7"/>
    <mergeCell ref="I6:K6"/>
    <mergeCell ref="A8:C8"/>
    <mergeCell ref="R8:S10"/>
    <mergeCell ref="Q8:Q10"/>
    <mergeCell ref="L8:O10"/>
    <mergeCell ref="P8:P10"/>
    <mergeCell ref="A7:B7"/>
    <mergeCell ref="C6:C7"/>
    <mergeCell ref="C9:C10"/>
    <mergeCell ref="B9:B10"/>
    <mergeCell ref="H2:Q2"/>
    <mergeCell ref="D9:D10"/>
    <mergeCell ref="I11:J11"/>
    <mergeCell ref="D5:K5"/>
    <mergeCell ref="J50:S51"/>
    <mergeCell ref="Q32:Q33"/>
    <mergeCell ref="R32:R33"/>
    <mergeCell ref="V46:W46"/>
    <mergeCell ref="J16:P16"/>
    <mergeCell ref="A50:E50"/>
    <mergeCell ref="A51:E51"/>
    <mergeCell ref="J31:P31"/>
    <mergeCell ref="C32:E32"/>
    <mergeCell ref="B33:B35"/>
    <mergeCell ref="C33:E33"/>
    <mergeCell ref="C34:E34"/>
    <mergeCell ref="C40:E40"/>
    <mergeCell ref="A19:E19"/>
    <mergeCell ref="B22:B23"/>
    <mergeCell ref="C22:E22"/>
    <mergeCell ref="C23:E23"/>
    <mergeCell ref="C24:E24"/>
    <mergeCell ref="J22:P22"/>
    <mergeCell ref="J47:K48"/>
    <mergeCell ref="B41:B43"/>
    <mergeCell ref="K43:K44"/>
    <mergeCell ref="C25:E25"/>
    <mergeCell ref="C26:E26"/>
  </mergeCells>
  <phoneticPr fontId="1"/>
  <conditionalFormatting sqref="A22">
    <cfRule type="cellIs" dxfId="18" priority="24" operator="equal">
      <formula>$AG$10</formula>
    </cfRule>
    <cfRule type="cellIs" dxfId="17" priority="273" operator="equal">
      <formula>#REF!</formula>
    </cfRule>
  </conditionalFormatting>
  <conditionalFormatting sqref="A24">
    <cfRule type="cellIs" dxfId="16" priority="23" operator="equal">
      <formula>$AG$10</formula>
    </cfRule>
    <cfRule type="cellIs" dxfId="15" priority="55" operator="equal">
      <formula>#REF!</formula>
    </cfRule>
  </conditionalFormatting>
  <conditionalFormatting sqref="A29">
    <cfRule type="cellIs" dxfId="14" priority="22" operator="equal">
      <formula>$AG$11</formula>
    </cfRule>
    <cfRule type="cellIs" dxfId="13" priority="54" operator="equal">
      <formula>#REF!</formula>
    </cfRule>
  </conditionalFormatting>
  <conditionalFormatting sqref="A31">
    <cfRule type="cellIs" dxfId="12" priority="21" operator="equal">
      <formula>$AG$11</formula>
    </cfRule>
    <cfRule type="cellIs" dxfId="11" priority="53" operator="equal">
      <formula>#REF!</formula>
    </cfRule>
  </conditionalFormatting>
  <conditionalFormatting sqref="A37">
    <cfRule type="cellIs" dxfId="10" priority="462" operator="equal">
      <formula>$A$29</formula>
    </cfRule>
    <cfRule type="cellIs" dxfId="9" priority="463" operator="equal">
      <formula>$AG$18</formula>
    </cfRule>
    <cfRule type="cellIs" dxfId="8" priority="464" operator="equal">
      <formula>#REF!</formula>
    </cfRule>
    <cfRule type="expression" dxfId="7" priority="465">
      <formula>$A$37=$A$29</formula>
    </cfRule>
  </conditionalFormatting>
  <conditionalFormatting sqref="A39">
    <cfRule type="cellIs" dxfId="6" priority="466" operator="equal">
      <formula>$A$31</formula>
    </cfRule>
    <cfRule type="cellIs" dxfId="5" priority="467" operator="equal">
      <formula>$AG$18</formula>
    </cfRule>
    <cfRule type="cellIs" dxfId="4" priority="468" operator="equal">
      <formula>#REF!</formula>
    </cfRule>
    <cfRule type="expression" dxfId="3" priority="469">
      <formula>$A$39=$A$31</formula>
    </cfRule>
  </conditionalFormatting>
  <conditionalFormatting sqref="A11:C11">
    <cfRule type="cellIs" dxfId="2" priority="82" operator="equal">
      <formula>$AG$10</formula>
    </cfRule>
  </conditionalFormatting>
  <conditionalFormatting sqref="B12:C12 B13">
    <cfRule type="cellIs" dxfId="1" priority="80" operator="equal">
      <formula>$AG$11</formula>
    </cfRule>
  </conditionalFormatting>
  <conditionalFormatting sqref="C12">
    <cfRule type="expression" dxfId="0" priority="91">
      <formula>$C$12=$C$11</formula>
    </cfRule>
  </conditionalFormatting>
  <dataValidations count="14">
    <dataValidation imeMode="halfAlpha" allowBlank="1" showInputMessage="1" showErrorMessage="1" sqref="F32:H32 G41:H43 G25:G26 F47:H51 I33 Q15:S20 F24 F16:H18 H25 G20:H24 F40:H40 G27:H31 G33:H39 J26 Q34:S37 Q22:S32" xr:uid="{00000000-0002-0000-0100-000000000000}"/>
    <dataValidation imeMode="hiragana" allowBlank="1" showInputMessage="1" showErrorMessage="1" sqref="A16:A18 H2" xr:uid="{00000000-0002-0000-0100-000001000000}"/>
    <dataValidation type="list" imeMode="hiragana" allowBlank="1" showInputMessage="1" showErrorMessage="1" sqref="I29" xr:uid="{00000000-0002-0000-0100-000002000000}">
      <formula1>$AF$23:$AF$33</formula1>
    </dataValidation>
    <dataValidation type="list" imeMode="hiragana" allowBlank="1" showInputMessage="1" showErrorMessage="1" sqref="J36:P36" xr:uid="{00000000-0002-0000-0100-000003000000}">
      <formula1>$AF$28:$AF$32</formula1>
    </dataValidation>
    <dataValidation type="list" imeMode="hiragana" allowBlank="1" showInputMessage="1" showErrorMessage="1" sqref="J37:P37" xr:uid="{00000000-0002-0000-0100-000004000000}">
      <formula1>$AF$31:$AF$32</formula1>
    </dataValidation>
    <dataValidation type="list" imeMode="hiragana" allowBlank="1" showInputMessage="1" showErrorMessage="1" sqref="A48:E51" xr:uid="{00000000-0002-0000-0100-000005000000}">
      <formula1>$AF$35:$AF$38</formula1>
    </dataValidation>
    <dataValidation type="list" allowBlank="1" showInputMessage="1" showErrorMessage="1" sqref="K40:K46 P43:P44 L47:L48" xr:uid="{00000000-0002-0000-0100-000006000000}">
      <formula1>$AB$10:$AB$11</formula1>
    </dataValidation>
    <dataValidation type="list" imeMode="hiragana" allowBlank="1" showInputMessage="1" showErrorMessage="1" sqref="J15" xr:uid="{00000000-0002-0000-0100-000007000000}">
      <formula1>$AB$23:$AB$35</formula1>
    </dataValidation>
    <dataValidation type="list" errorStyle="warning" imeMode="hiragana" allowBlank="1" showInputMessage="1" showErrorMessage="1" errorTitle="確認してください。" error="リストにない値ですがよろしいでしょうか？" sqref="J16:P19" xr:uid="{00000000-0002-0000-0100-000008000000}">
      <formula1>$AI$26:$AI$42</formula1>
    </dataValidation>
    <dataValidation type="list" allowBlank="1" showInputMessage="1" showErrorMessage="1" sqref="C40:E40 C32:E32 C24:E24" xr:uid="{00000000-0002-0000-0100-000009000000}">
      <formula1>$AI$22:$AI$25</formula1>
    </dataValidation>
    <dataValidation type="list" errorStyle="information" imeMode="hiragana" allowBlank="1" showInputMessage="1" showErrorMessage="1" errorTitle="確認してください。" error="リストにない値ですがよろしいでしょうか？" sqref="J24:J25" xr:uid="{00000000-0002-0000-0100-00000A000000}">
      <formula1>$AB$37:$AB$41</formula1>
    </dataValidation>
    <dataValidation type="list" errorStyle="information" imeMode="hiragana" allowBlank="1" showInputMessage="1" showErrorMessage="1" errorTitle="確認してください。" error="リストにない値ですがよろしいでしょうか？" sqref="J23:P23" xr:uid="{5715B031-1ED9-4BF5-BD1C-2007932E8B11}">
      <formula1>$AB$38:$AB$41</formula1>
    </dataValidation>
    <dataValidation type="list" errorStyle="warning" imeMode="hiragana" allowBlank="1" showInputMessage="1" showErrorMessage="1" errorTitle="確認してください。" error="リストにない値ですがよろしいでしょうか？" sqref="J28:J30" xr:uid="{00000000-0002-0000-0100-00000B000000}">
      <formula1>$AB$43:$AB$49</formula1>
    </dataValidation>
    <dataValidation type="list" errorStyle="warning" imeMode="hiragana" allowBlank="1" showInputMessage="1" showErrorMessage="1" errorTitle="確認してください。" error="リストにない値ですがよろしいでしょうか？" sqref="J27:P27" xr:uid="{3ED31689-9913-451E-AEEB-A0A64B3EB0AA}">
      <formula1>$AB$43:$AB$50</formula1>
    </dataValidation>
  </dataValidations>
  <pageMargins left="0.70866141732283472" right="0.59055118110236227" top="0.35433070866141736" bottom="0.27559055118110237" header="0.31496062992125984" footer="0.31496062992125984"/>
  <pageSetup paperSize="9" scale="80" orientation="portrait" blackAndWhite="1" r:id="rId1"/>
  <colBreaks count="1" manualBreakCount="1">
    <brk id="1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料金確認表</vt:lpstr>
      <vt:lpstr>料金確認表!Print_Area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amakusa01</dc:creator>
  <cp:lastModifiedBy>amakusa01</cp:lastModifiedBy>
  <cp:lastPrinted>2025-03-08T04:38:33Z</cp:lastPrinted>
  <dcterms:created xsi:type="dcterms:W3CDTF">2025-01-18T05:21:07Z</dcterms:created>
  <dcterms:modified xsi:type="dcterms:W3CDTF">2025-04-28T23:16:22Z</dcterms:modified>
</cp:coreProperties>
</file>